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itb.sharepoint.com/sites/ApprntcshpsStndrdsQlfctns/PubStds/Occupations/CSM/NVQ/"/>
    </mc:Choice>
  </mc:AlternateContent>
  <xr:revisionPtr revIDLastSave="1237" documentId="11_0D8E60BCD61159DE06075F23D477FC38B0D4803A" xr6:coauthVersionLast="46" xr6:coauthVersionMax="47" xr10:uidLastSave="{1D3B5A19-612C-4E46-9D67-BFAC3557683A}"/>
  <bookViews>
    <workbookView xWindow="-110" yWindow="-110" windowWidth="19420" windowHeight="10420" xr2:uid="{00000000-000D-0000-FFFF-FFFF00000000}"/>
  </bookViews>
  <sheets>
    <sheet name="L6 CSM" sheetId="2" r:id="rId1"/>
  </sheets>
  <definedNames>
    <definedName name="_xlnm._FilterDatabase" localSheetId="0" hidden="1">'L6 CSM'!$A$17:$K$306</definedName>
    <definedName name="_xlnm.Print_Area" localSheetId="0">'L6 CSM'!$A$1:$J$421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4" i="2" l="1"/>
  <c r="F288" i="2" l="1"/>
  <c r="F287" i="2"/>
  <c r="F261" i="2"/>
  <c r="F260" i="2"/>
  <c r="F214" i="2"/>
  <c r="F213" i="2"/>
  <c r="F172" i="2"/>
  <c r="F171" i="2"/>
  <c r="F129" i="2"/>
  <c r="F128" i="2"/>
  <c r="F93" i="2"/>
  <c r="F92" i="2"/>
  <c r="F300" i="2"/>
  <c r="F251" i="2"/>
  <c r="F176" i="2"/>
  <c r="F134" i="2"/>
  <c r="F90" i="2"/>
  <c r="F293" i="2"/>
  <c r="F257" i="2"/>
  <c r="F217" i="2"/>
  <c r="F165" i="2"/>
  <c r="F133" i="2"/>
  <c r="F89" i="2"/>
  <c r="F303" i="2"/>
  <c r="F246" i="2"/>
  <c r="F219" i="2"/>
  <c r="F177" i="2"/>
  <c r="F91" i="2"/>
  <c r="F302" i="2"/>
  <c r="F245" i="2"/>
  <c r="F204" i="2"/>
  <c r="F170" i="2"/>
  <c r="F120" i="2"/>
  <c r="F86" i="2"/>
  <c r="F296" i="2"/>
  <c r="F259" i="2"/>
  <c r="F212" i="2"/>
  <c r="F161" i="2"/>
  <c r="F119" i="2"/>
  <c r="F85" i="2"/>
  <c r="F297" i="2"/>
  <c r="F247" i="2"/>
  <c r="F205" i="2"/>
  <c r="F173" i="2"/>
  <c r="F130" i="2"/>
  <c r="F87" i="2"/>
  <c r="F295" i="2"/>
  <c r="F253" i="2"/>
  <c r="F211" i="2"/>
  <c r="F169" i="2"/>
  <c r="F127" i="2"/>
  <c r="F78" i="2"/>
  <c r="F286" i="2"/>
  <c r="F244" i="2"/>
  <c r="F203" i="2"/>
  <c r="F160" i="2"/>
  <c r="F126" i="2"/>
  <c r="F77" i="2"/>
  <c r="F210" i="2"/>
  <c r="F285" i="2"/>
  <c r="F243" i="2"/>
  <c r="F168" i="2"/>
  <c r="F118" i="2"/>
  <c r="F84" i="2"/>
  <c r="F301" i="2"/>
  <c r="F252" i="2"/>
  <c r="F202" i="2"/>
  <c r="F167" i="2"/>
  <c r="F125" i="2"/>
  <c r="F76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E304" i="2" l="1"/>
  <c r="E305" i="2" s="1"/>
  <c r="D304" i="2"/>
  <c r="E262" i="2"/>
  <c r="E263" i="2" s="1"/>
  <c r="D262" i="2"/>
  <c r="C262" i="2"/>
  <c r="E220" i="2"/>
  <c r="E221" i="2" s="1"/>
  <c r="D220" i="2"/>
  <c r="C220" i="2"/>
  <c r="F218" i="2"/>
  <c r="E178" i="2"/>
  <c r="E179" i="2" s="1"/>
  <c r="D178" i="2"/>
  <c r="C178" i="2"/>
  <c r="D136" i="2"/>
  <c r="C136" i="2"/>
  <c r="E136" i="2"/>
  <c r="E137" i="2" s="1"/>
  <c r="F135" i="2"/>
  <c r="E94" i="2"/>
  <c r="E95" i="2" s="1"/>
  <c r="D94" i="2"/>
  <c r="C94" i="2"/>
  <c r="C305" i="2" l="1"/>
  <c r="C306" i="2" s="1"/>
  <c r="D268" i="2" s="1"/>
  <c r="C263" i="2"/>
  <c r="C264" i="2" s="1"/>
  <c r="D226" i="2" s="1"/>
  <c r="C221" i="2"/>
  <c r="C222" i="2" s="1"/>
  <c r="D184" i="2" s="1"/>
  <c r="C179" i="2"/>
  <c r="C180" i="2" s="1"/>
  <c r="D142" i="2" s="1"/>
  <c r="C137" i="2"/>
  <c r="C138" i="2" s="1"/>
  <c r="D100" i="2" s="1"/>
  <c r="C95" i="2"/>
  <c r="C96" i="2" s="1"/>
  <c r="D58" i="2" s="1"/>
  <c r="F28" i="2" l="1"/>
  <c r="F19" i="2" l="1"/>
  <c r="F44" i="2" l="1"/>
  <c r="F43" i="2"/>
  <c r="F42" i="2"/>
  <c r="F37" i="2"/>
  <c r="F36" i="2"/>
  <c r="F35" i="2"/>
  <c r="F34" i="2"/>
  <c r="F27" i="2"/>
  <c r="F26" i="2"/>
  <c r="F25" i="2"/>
  <c r="F24" i="2"/>
  <c r="F23" i="2"/>
  <c r="F22" i="2"/>
  <c r="E52" i="2" l="1"/>
  <c r="D52" i="2"/>
  <c r="C52" i="2"/>
  <c r="F49" i="2" l="1"/>
  <c r="F50" i="2"/>
  <c r="F33" i="2" l="1"/>
  <c r="F51" i="2"/>
  <c r="F48" i="2"/>
  <c r="F20" i="2"/>
  <c r="F21" i="2"/>
  <c r="F29" i="2"/>
  <c r="F30" i="2"/>
  <c r="F31" i="2"/>
  <c r="F32" i="2"/>
  <c r="E53" i="2" l="1"/>
  <c r="C53" i="2" l="1"/>
  <c r="C54" i="2" s="1"/>
  <c r="D16" i="2" l="1"/>
</calcChain>
</file>

<file path=xl/sharedStrings.xml><?xml version="1.0" encoding="utf-8"?>
<sst xmlns="http://schemas.openxmlformats.org/spreadsheetml/2006/main" count="1105" uniqueCount="131">
  <si>
    <t>LEVEL 6 NVQ in CONSTRUCTION SITE MANAGEMENT (CONSTRUCTION)</t>
  </si>
  <si>
    <t>Version 1 of the combined NVQ and TQT structure February 2021</t>
  </si>
  <si>
    <r>
      <t xml:space="preserve">Guided Learning Hours  </t>
    </r>
    <r>
      <rPr>
        <sz val="11"/>
        <rFont val="Arial"/>
        <family val="2"/>
      </rPr>
      <t>eg contact time or supervised learning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with a mentor/tutor/supervisor including onsite or in a classroom.</t>
    </r>
  </si>
  <si>
    <r>
      <t xml:space="preserve">Assessment – </t>
    </r>
    <r>
      <rPr>
        <sz val="11"/>
        <rFont val="Arial"/>
        <family val="2"/>
      </rPr>
      <t xml:space="preserve">The average hours it would take to assess the candidate's competence in the particular function – this </t>
    </r>
    <r>
      <rPr>
        <b/>
        <sz val="11"/>
        <rFont val="Arial"/>
        <family val="2"/>
      </rPr>
      <t>can</t>
    </r>
    <r>
      <rPr>
        <sz val="11"/>
        <rFont val="Arial"/>
        <family val="2"/>
      </rPr>
      <t xml:space="preserve"> contribute to guided learning, but this has been kept separate in building the qualification value</t>
    </r>
  </si>
  <si>
    <r>
      <t xml:space="preserve">Other Learning – eg </t>
    </r>
    <r>
      <rPr>
        <sz val="11"/>
        <rFont val="Arial"/>
        <family val="2"/>
      </rPr>
      <t>Learners own study/research, practice of skills, compilation of portfolio of work evidence</t>
    </r>
  </si>
  <si>
    <r>
      <t>Duplicated Learning –</t>
    </r>
    <r>
      <rPr>
        <sz val="11"/>
        <rFont val="Arial"/>
        <family val="2"/>
      </rPr>
      <t xml:space="preserve"> Not applicable</t>
    </r>
  </si>
  <si>
    <r>
      <t xml:space="preserve">NB: </t>
    </r>
    <r>
      <rPr>
        <i/>
        <sz val="11"/>
        <rFont val="Arial"/>
        <family val="2"/>
      </rPr>
      <t>Qualifications are currently built based on units.  These individually state the guided learning hours and in the past has excluded assessment time.  Therefore, the values are presented separately.</t>
    </r>
  </si>
  <si>
    <r>
      <t xml:space="preserve">NB: </t>
    </r>
    <r>
      <rPr>
        <i/>
        <sz val="11"/>
        <rFont val="Arial"/>
        <family val="2"/>
      </rPr>
      <t>Previous/older forms reflect Ofqual TQT guidance from March 2015 'After the QCF', where qualifications had to have Guided Learning, Directed Learning and Invigilated Assessment assigned as components of TQT</t>
    </r>
  </si>
  <si>
    <t xml:space="preserve">&lt;&lt;&lt;  PATHWAY 1 - L6 NVQ in CONSTRUCTION SITE MANAGEMENT - BUILDING AND CIVIL ENGINEERING   </t>
  </si>
  <si>
    <t>MINIMUM OF 20 UNITS REQUIRED</t>
  </si>
  <si>
    <t>UNIT</t>
  </si>
  <si>
    <t>TITLE</t>
  </si>
  <si>
    <t>GUIDED LEARNING HOURS</t>
  </si>
  <si>
    <t>OTHER LEARNING</t>
  </si>
  <si>
    <t>TQT</t>
  </si>
  <si>
    <t>Level</t>
  </si>
  <si>
    <t>Unit type</t>
  </si>
  <si>
    <t>Endorse</t>
  </si>
  <si>
    <t>Imported unit Owner</t>
  </si>
  <si>
    <t>EXISTING GLH</t>
  </si>
  <si>
    <t>ASSESSMENT</t>
  </si>
  <si>
    <t>210 v3</t>
  </si>
  <si>
    <r>
      <t xml:space="preserve">Developing and maintaining good </t>
    </r>
    <r>
      <rPr>
        <sz val="11"/>
        <rFont val="Arial"/>
        <family val="2"/>
      </rPr>
      <t>occupational</t>
    </r>
    <r>
      <rPr>
        <sz val="11"/>
        <color theme="1"/>
        <rFont val="Arial"/>
        <family val="2"/>
      </rPr>
      <t xml:space="preserve"> working relationships in the workplace</t>
    </r>
  </si>
  <si>
    <t>M</t>
  </si>
  <si>
    <t>N</t>
  </si>
  <si>
    <t>OWS</t>
  </si>
  <si>
    <t>713 v3</t>
  </si>
  <si>
    <t>Allocating work and monitoring people's performance in the workplace</t>
  </si>
  <si>
    <t>CSS</t>
  </si>
  <si>
    <t>715 v2</t>
  </si>
  <si>
    <t>Contributing to the identification of a work team in the workplace</t>
  </si>
  <si>
    <t>726 v2</t>
  </si>
  <si>
    <t>Establishing, implementing and maintaining organisational systems for managing health, safety, welfare and wellbeing in the workplace</t>
  </si>
  <si>
    <t>727 v2</t>
  </si>
  <si>
    <t>Establishing, controlling and monitoring environmental factors and sustainability in the workplace</t>
  </si>
  <si>
    <t>728 v2</t>
  </si>
  <si>
    <t>729 v2</t>
  </si>
  <si>
    <t>Planning the preparation of the site for the project in the workplace</t>
  </si>
  <si>
    <t>730 v2</t>
  </si>
  <si>
    <t>731 v2</t>
  </si>
  <si>
    <t>Ensuring that work activities and resources meet project work requirements in the workplace</t>
  </si>
  <si>
    <t>733 v2</t>
  </si>
  <si>
    <r>
      <t xml:space="preserve">Organising, controlling and </t>
    </r>
    <r>
      <rPr>
        <sz val="11"/>
        <rFont val="Arial"/>
        <family val="2"/>
      </rPr>
      <t>monitoring</t>
    </r>
    <r>
      <rPr>
        <sz val="11"/>
        <color theme="1"/>
        <rFont val="Arial"/>
        <family val="2"/>
      </rPr>
      <t xml:space="preserve"> supplies of materials in the workplace</t>
    </r>
  </si>
  <si>
    <t>734 v2</t>
  </si>
  <si>
    <t>Identifying and maintaining communication systems and organisational procedures in the workplace</t>
  </si>
  <si>
    <t>735 v2</t>
  </si>
  <si>
    <t>Controlling project progress against agreed quality standards in the workplace</t>
  </si>
  <si>
    <t>737 v2</t>
  </si>
  <si>
    <t>Controlling project progress against agreed programmes in the workplace</t>
  </si>
  <si>
    <t>740 v2</t>
  </si>
  <si>
    <t>Managing your personal development in the workplace</t>
  </si>
  <si>
    <t>732 v2</t>
  </si>
  <si>
    <t>Identifying, allocating and planning the deployment and use of plant, equipment or machinery in the workplace</t>
  </si>
  <si>
    <t>736 v2</t>
  </si>
  <si>
    <t>Establishing dimensional control criteria in the workplace</t>
  </si>
  <si>
    <t>738 v2</t>
  </si>
  <si>
    <t>Controlling project quantities and costs in the workplace</t>
  </si>
  <si>
    <t>739 v2</t>
  </si>
  <si>
    <t>Evaluating feedback and making recommendations in the workplace</t>
  </si>
  <si>
    <t>758 v1</t>
  </si>
  <si>
    <t>Managing the installation, maintenance, monitoring and removal of temporary works in the workplace</t>
  </si>
  <si>
    <t xml:space="preserve">Plus 1 optional units required </t>
  </si>
  <si>
    <t>714 v3</t>
  </si>
  <si>
    <t>Enabling learning opportunities in the workplace</t>
  </si>
  <si>
    <t>O</t>
  </si>
  <si>
    <t>720 v3</t>
  </si>
  <si>
    <t>Planning activities to traditional and heritage buildings and structures in the workplace</t>
  </si>
  <si>
    <t>722 v2</t>
  </si>
  <si>
    <t>Planning demolition activities in the workplace</t>
  </si>
  <si>
    <t>741 v2</t>
  </si>
  <si>
    <t>Planning and scheduling the maintenance activities of property, services or systems in the workplace</t>
  </si>
  <si>
    <t>742 v2</t>
  </si>
  <si>
    <t>Managing the project handover in the workplace</t>
  </si>
  <si>
    <t>743 v2</t>
  </si>
  <si>
    <t>Planning Tunnelling Activities in the Workplace</t>
  </si>
  <si>
    <t xml:space="preserve">Additional (not compulsory) </t>
  </si>
  <si>
    <t>716 v2</t>
  </si>
  <si>
    <t>Planning highways maintenance and repair activities in the workplace</t>
  </si>
  <si>
    <t>A</t>
  </si>
  <si>
    <t>719 v2</t>
  </si>
  <si>
    <t>721 v2</t>
  </si>
  <si>
    <t>Supervising activities to traditional and heritage buildings and structures in the workplace</t>
  </si>
  <si>
    <t>724 v2</t>
  </si>
  <si>
    <t>Supervising tunnelling activities in the workplace</t>
  </si>
  <si>
    <t>756 v1</t>
  </si>
  <si>
    <t>Planning the installation of retrofit works in the workplace</t>
  </si>
  <si>
    <t>757 v1</t>
  </si>
  <si>
    <t>Managing installation, commissioning and handover of retrofit works in the workplace</t>
  </si>
  <si>
    <t>Sub - Totals</t>
  </si>
  <si>
    <t>Totals</t>
  </si>
  <si>
    <t>Total TQT</t>
  </si>
  <si>
    <t xml:space="preserve">&lt;&lt;&lt;  PATHWAY 2 L6 NVQ in CONSTRUCTION SITE MANAGEMENT - HIGHWAYS MAINTENANCE AND REPAIR </t>
  </si>
  <si>
    <t xml:space="preserve">Plus 2 optional units required </t>
  </si>
  <si>
    <t>&lt;&lt;&lt;  PATHWAY 3 L6 NVQ in CONSTRUCTION SITE MANAGEMENT - RESIDENTIAL DEVELOPMENT</t>
  </si>
  <si>
    <t>&lt;&lt;&lt;  PATHWAY 4 L6 NVQ in CONSTRUCTION SITE MANAGEMENT - TRADITIONAL AND HERITAGE BUILDING</t>
  </si>
  <si>
    <t xml:space="preserve">Plus 3 optional units required </t>
  </si>
  <si>
    <t>&lt;&lt;&lt;  PATHWAY 5 L6 NVQ in CONSTRUCTION SITE MANAGEMENT - DEMOLITION</t>
  </si>
  <si>
    <t xml:space="preserve">Plus 1 optional unit required </t>
  </si>
  <si>
    <t>&lt;&lt;&lt;  PATHWAY 6 L6 NVQ in CONSTRUCTION SITE MANAGEMENT - TUNNELLING</t>
  </si>
  <si>
    <t>&lt;&lt;&lt;  PATHWAY 7 L6 NVQ in CONSTRUCTION SITE MANAGEMENT - RETROFIT</t>
  </si>
  <si>
    <t>V1 Feb 2021 - This NVQ structure has been developed following the 2018 - 2020 review of NOS</t>
  </si>
  <si>
    <t>Changes to this structure impact the following occupations:</t>
  </si>
  <si>
    <t>Controlling Lifting Operations</t>
  </si>
  <si>
    <t>VR728</t>
  </si>
  <si>
    <t>Evaluating and confirming work methods to meet project or operational requirements in the workplace</t>
  </si>
  <si>
    <t>VR729</t>
  </si>
  <si>
    <t>Planning the preparation of the site for the project or operation in the workplace</t>
  </si>
  <si>
    <t>VR732</t>
  </si>
  <si>
    <t>Senior Crafts</t>
  </si>
  <si>
    <t>VR735</t>
  </si>
  <si>
    <t>VR738</t>
  </si>
  <si>
    <t>NWG members represented when determining occupation specific TQT values:</t>
  </si>
  <si>
    <t>Keltbray</t>
  </si>
  <si>
    <t>Drilling and Sawing Association</t>
  </si>
  <si>
    <t>Historic Environment Scotland</t>
  </si>
  <si>
    <t>Edinburgh Napier University</t>
  </si>
  <si>
    <t>AVQ Management</t>
  </si>
  <si>
    <t>London Bridge Associates</t>
  </si>
  <si>
    <t>Highways England</t>
  </si>
  <si>
    <t>Kier Regional Building – North West</t>
  </si>
  <si>
    <t>Redrow Homes</t>
  </si>
  <si>
    <t>Historic England</t>
  </si>
  <si>
    <t>Temporary Works forum</t>
  </si>
  <si>
    <t>NHBC</t>
  </si>
  <si>
    <t>Historic Environment Service (CADW)</t>
  </si>
  <si>
    <t>Unit Endorsements for LEVEL 6 in Construction Site Management (Construction) - Not Applicable</t>
  </si>
  <si>
    <t xml:space="preserve">Note: Where industry requests an Awarding Organisation to further endorse a unit,
the Awarding Organisation must first seek approval from CITB (standards.qualifications@citb.co.uk) to ensure the endorsement is appropriate to the unit. </t>
  </si>
  <si>
    <t>Issued to the BEABF in &lt;TO BE CONFIRMED&gt;</t>
  </si>
  <si>
    <r>
      <rPr>
        <sz val="11"/>
        <rFont val="Arial"/>
        <family val="2"/>
      </rPr>
      <t xml:space="preserve">Monitoring project activities </t>
    </r>
    <r>
      <rPr>
        <sz val="11"/>
        <color theme="1"/>
        <rFont val="Arial"/>
        <family val="2"/>
      </rPr>
      <t>in the workplace</t>
    </r>
  </si>
  <si>
    <t>Evaluating and confirming work methods in the workplace</t>
  </si>
  <si>
    <t>Providing customer services in the construction workplace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</si>
</sst>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Arial"/>
      <family val="2"/>
    </font>
    <font>
      <u/>
      <sz val="11"/>
      <color theme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26"/>
      <color theme="0"/>
      <name val="Arial"/>
      <family val="2"/>
    </font>
    <font>
      <b/>
      <i/>
      <sz val="10"/>
      <color theme="0" tint="-0.34998626667073579"/>
      <name val="Arial"/>
      <family val="2"/>
    </font>
    <font>
      <b/>
      <i/>
      <sz val="11"/>
      <color theme="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4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3" borderId="0" xfId="0" applyFont="1" applyFill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4" fillId="0" borderId="0" xfId="0" applyFont="1"/>
    <xf numFmtId="0" fontId="7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 vertical="top"/>
    </xf>
    <xf numFmtId="0" fontId="6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4" xfId="0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0" fillId="0" borderId="0" xfId="0" applyBorder="1"/>
    <xf numFmtId="0" fontId="0" fillId="0" borderId="30" xfId="0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43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2" borderId="21" xfId="0" applyFont="1" applyFill="1" applyBorder="1" applyAlignment="1">
      <alignment vertical="center"/>
    </xf>
    <xf numFmtId="0" fontId="12" fillId="0" borderId="0" xfId="0" applyFont="1" applyAlignment="1">
      <alignment horizontal="left" vertical="top"/>
    </xf>
    <xf numFmtId="0" fontId="1" fillId="0" borderId="40" xfId="0" applyFont="1" applyBorder="1" applyAlignment="1">
      <alignment horizontal="left"/>
    </xf>
    <xf numFmtId="0" fontId="1" fillId="0" borderId="40" xfId="0" applyFont="1" applyBorder="1" applyAlignment="1">
      <alignment horizontal="center"/>
    </xf>
    <xf numFmtId="0" fontId="0" fillId="0" borderId="40" xfId="0" applyBorder="1"/>
    <xf numFmtId="0" fontId="1" fillId="0" borderId="48" xfId="0" applyFont="1" applyFill="1" applyBorder="1" applyAlignment="1">
      <alignment horizontal="center"/>
    </xf>
    <xf numFmtId="0" fontId="0" fillId="0" borderId="41" xfId="0" applyBorder="1"/>
    <xf numFmtId="0" fontId="1" fillId="0" borderId="41" xfId="0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0" fillId="0" borderId="47" xfId="0" applyFont="1" applyBorder="1" applyAlignment="1">
      <alignment horizontal="right"/>
    </xf>
    <xf numFmtId="0" fontId="0" fillId="0" borderId="49" xfId="0" applyFont="1" applyBorder="1" applyAlignment="1">
      <alignment horizontal="right"/>
    </xf>
    <xf numFmtId="0" fontId="13" fillId="0" borderId="47" xfId="0" applyFont="1" applyBorder="1" applyAlignment="1"/>
    <xf numFmtId="0" fontId="0" fillId="0" borderId="37" xfId="0" applyFill="1" applyBorder="1" applyAlignment="1">
      <alignment horizontal="center" vertical="center"/>
    </xf>
    <xf numFmtId="0" fontId="1" fillId="0" borderId="41" xfId="0" applyFont="1" applyBorder="1" applyAlignment="1">
      <alignment horizontal="left"/>
    </xf>
    <xf numFmtId="0" fontId="0" fillId="4" borderId="35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2" xfId="0" applyFont="1" applyBorder="1" applyAlignment="1">
      <alignment vertical="center" wrapText="1"/>
    </xf>
    <xf numFmtId="0" fontId="6" fillId="2" borderId="2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6" fillId="0" borderId="39" xfId="0" applyFont="1" applyBorder="1" applyAlignment="1">
      <alignment vertical="center" wrapText="1"/>
    </xf>
    <xf numFmtId="0" fontId="1" fillId="2" borderId="20" xfId="0" applyFont="1" applyFill="1" applyBorder="1" applyAlignment="1">
      <alignment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1" fillId="2" borderId="8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1" xfId="0" applyFont="1" applyFill="1" applyBorder="1" applyAlignment="1">
      <alignment vertical="center"/>
    </xf>
    <xf numFmtId="0" fontId="1" fillId="2" borderId="42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31" xfId="0" applyFont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6" fillId="0" borderId="3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5" fillId="2" borderId="5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0" fillId="2" borderId="39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6" fillId="0" borderId="42" xfId="0" applyFont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vertical="center"/>
    </xf>
    <xf numFmtId="0" fontId="6" fillId="0" borderId="52" xfId="0" applyFont="1" applyBorder="1" applyAlignment="1">
      <alignment vertical="center" wrapText="1"/>
    </xf>
    <xf numFmtId="0" fontId="6" fillId="2" borderId="4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5" fillId="2" borderId="20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6" fillId="0" borderId="32" xfId="0" applyFont="1" applyFill="1" applyBorder="1" applyAlignment="1">
      <alignment vertical="center" wrapText="1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4" borderId="53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vertical="center"/>
    </xf>
    <xf numFmtId="0" fontId="6" fillId="0" borderId="58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0" fillId="0" borderId="2" xfId="0" applyBorder="1" applyAlignment="1">
      <alignment vertical="center" wrapText="1"/>
    </xf>
    <xf numFmtId="0" fontId="1" fillId="2" borderId="20" xfId="0" applyFont="1" applyFill="1" applyBorder="1" applyAlignment="1"/>
    <xf numFmtId="0" fontId="1" fillId="2" borderId="21" xfId="0" applyFont="1" applyFill="1" applyBorder="1" applyAlignment="1"/>
    <xf numFmtId="0" fontId="1" fillId="2" borderId="2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1" fillId="4" borderId="4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1" fillId="2" borderId="3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59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vertical="center"/>
    </xf>
    <xf numFmtId="0" fontId="0" fillId="0" borderId="8" xfId="0" applyBorder="1" applyAlignment="1"/>
    <xf numFmtId="0" fontId="0" fillId="0" borderId="51" xfId="0" applyBorder="1" applyAlignment="1"/>
    <xf numFmtId="0" fontId="1" fillId="2" borderId="3" xfId="0" applyFont="1" applyFill="1" applyBorder="1" applyAlignment="1">
      <alignment vertical="center"/>
    </xf>
    <xf numFmtId="0" fontId="1" fillId="2" borderId="59" xfId="0" applyFont="1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5" fillId="2" borderId="26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2" xfId="0" applyFont="1" applyFill="1" applyBorder="1" applyAlignment="1">
      <alignment horizontal="left" vertical="top" wrapText="1"/>
    </xf>
    <xf numFmtId="0" fontId="5" fillId="2" borderId="30" xfId="0" applyFont="1" applyFill="1" applyBorder="1" applyAlignment="1">
      <alignment horizontal="left" vertical="top"/>
    </xf>
    <xf numFmtId="0" fontId="5" fillId="2" borderId="38" xfId="0" applyFont="1" applyFill="1" applyBorder="1" applyAlignment="1">
      <alignment horizontal="left" vertical="top"/>
    </xf>
    <xf numFmtId="0" fontId="5" fillId="2" borderId="31" xfId="0" applyFont="1" applyFill="1" applyBorder="1" applyAlignment="1">
      <alignment horizontal="left" vertical="top"/>
    </xf>
    <xf numFmtId="0" fontId="5" fillId="2" borderId="26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32" xfId="0" applyFont="1" applyFill="1" applyBorder="1" applyAlignment="1">
      <alignment horizontal="left" vertical="top"/>
    </xf>
    <xf numFmtId="0" fontId="14" fillId="0" borderId="30" xfId="0" applyFont="1" applyBorder="1" applyAlignment="1">
      <alignment horizontal="left" vertical="top" wrapText="1"/>
    </xf>
    <xf numFmtId="0" fontId="14" fillId="0" borderId="38" xfId="0" applyFont="1" applyBorder="1" applyAlignment="1">
      <alignment horizontal="left" vertical="top" wrapText="1"/>
    </xf>
    <xf numFmtId="0" fontId="14" fillId="0" borderId="31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32" xfId="0" applyFont="1" applyBorder="1" applyAlignment="1">
      <alignment horizontal="left" vertical="top" wrapText="1"/>
    </xf>
    <xf numFmtId="0" fontId="5" fillId="2" borderId="28" xfId="0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0" fontId="5" fillId="2" borderId="39" xfId="0" applyFont="1" applyFill="1" applyBorder="1" applyAlignment="1">
      <alignment vertical="top" wrapText="1"/>
    </xf>
    <xf numFmtId="0" fontId="1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4" fillId="0" borderId="28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39" xfId="0" applyFont="1" applyBorder="1" applyAlignment="1">
      <alignment horizontal="left" vertical="top" wrapText="1"/>
    </xf>
    <xf numFmtId="0" fontId="3" fillId="0" borderId="14" xfId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ndards.qualifications@citb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  <pageSetUpPr fitToPage="1"/>
  </sheetPr>
  <dimension ref="A1:L514"/>
  <sheetViews>
    <sheetView showGridLines="0" tabSelected="1" zoomScale="80" zoomScaleNormal="80" workbookViewId="0">
      <selection activeCell="A7" sqref="A7:F7"/>
    </sheetView>
  </sheetViews>
  <sheetFormatPr defaultRowHeight="14" outlineLevelRow="1" x14ac:dyDescent="0.3"/>
  <cols>
    <col min="1" max="1" width="10.83203125" customWidth="1"/>
    <col min="2" max="2" width="67.83203125" customWidth="1"/>
    <col min="3" max="6" width="14.75" customWidth="1"/>
    <col min="7" max="7" width="2.83203125" style="88" customWidth="1"/>
    <col min="8" max="11" width="14.75" customWidth="1"/>
  </cols>
  <sheetData>
    <row r="1" spans="1:12" s="8" customFormat="1" ht="32.5" x14ac:dyDescent="0.65">
      <c r="A1" s="9" t="s">
        <v>0</v>
      </c>
      <c r="B1" s="9"/>
      <c r="G1" s="87"/>
    </row>
    <row r="2" spans="1:12" x14ac:dyDescent="0.3">
      <c r="A2" s="17" t="s">
        <v>1</v>
      </c>
      <c r="B2" s="17"/>
      <c r="C2" s="17"/>
      <c r="D2" s="18"/>
      <c r="E2" s="18"/>
      <c r="F2" s="18"/>
      <c r="H2" s="6"/>
      <c r="I2" s="6"/>
      <c r="J2" s="6"/>
      <c r="K2" s="6"/>
      <c r="L2" s="6"/>
    </row>
    <row r="3" spans="1:12" s="6" customFormat="1" ht="14.5" thickBot="1" x14ac:dyDescent="0.35">
      <c r="A3" s="17"/>
      <c r="B3" s="17"/>
      <c r="C3" s="17"/>
      <c r="D3" s="18"/>
      <c r="E3" s="18"/>
      <c r="F3" s="18"/>
      <c r="G3" s="88"/>
    </row>
    <row r="4" spans="1:12" x14ac:dyDescent="0.3">
      <c r="A4" s="257" t="s">
        <v>2</v>
      </c>
      <c r="B4" s="258"/>
      <c r="C4" s="258"/>
      <c r="D4" s="258"/>
      <c r="E4" s="258"/>
      <c r="F4" s="259"/>
      <c r="G4" s="89"/>
      <c r="H4" s="6"/>
      <c r="I4" s="6"/>
      <c r="J4" s="6"/>
      <c r="K4" s="6"/>
      <c r="L4" s="6"/>
    </row>
    <row r="5" spans="1:12" x14ac:dyDescent="0.3">
      <c r="A5" s="254" t="s">
        <v>3</v>
      </c>
      <c r="B5" s="255"/>
      <c r="C5" s="255"/>
      <c r="D5" s="255"/>
      <c r="E5" s="255"/>
      <c r="F5" s="256"/>
      <c r="G5" s="90"/>
      <c r="H5" s="6"/>
      <c r="I5" s="6"/>
      <c r="J5" s="6"/>
      <c r="K5" s="6"/>
      <c r="L5" s="6"/>
    </row>
    <row r="6" spans="1:12" x14ac:dyDescent="0.3">
      <c r="A6" s="254"/>
      <c r="B6" s="255"/>
      <c r="C6" s="255"/>
      <c r="D6" s="255"/>
      <c r="E6" s="255"/>
      <c r="F6" s="256"/>
      <c r="G6" s="90"/>
      <c r="H6" s="6"/>
      <c r="I6" s="6"/>
      <c r="J6" s="6"/>
      <c r="K6" s="6"/>
      <c r="L6" s="6"/>
    </row>
    <row r="7" spans="1:12" x14ac:dyDescent="0.3">
      <c r="A7" s="260" t="s">
        <v>4</v>
      </c>
      <c r="B7" s="261"/>
      <c r="C7" s="261"/>
      <c r="D7" s="261"/>
      <c r="E7" s="261"/>
      <c r="F7" s="262"/>
      <c r="G7" s="89"/>
      <c r="H7" s="6"/>
      <c r="I7" s="6"/>
      <c r="J7" s="6"/>
      <c r="K7" s="6"/>
      <c r="L7" s="6"/>
    </row>
    <row r="8" spans="1:12" s="6" customFormat="1" ht="14.5" thickBot="1" x14ac:dyDescent="0.35">
      <c r="A8" s="269" t="s">
        <v>5</v>
      </c>
      <c r="B8" s="270"/>
      <c r="C8" s="270"/>
      <c r="D8" s="270"/>
      <c r="E8" s="270"/>
      <c r="F8" s="271"/>
      <c r="G8" s="90"/>
    </row>
    <row r="9" spans="1:12" s="6" customFormat="1" ht="14.5" thickBot="1" x14ac:dyDescent="0.35">
      <c r="A9" s="19"/>
      <c r="B9" s="19"/>
      <c r="C9" s="19"/>
      <c r="D9" s="19"/>
      <c r="E9" s="19"/>
      <c r="F9" s="19"/>
      <c r="G9" s="91"/>
    </row>
    <row r="10" spans="1:12" s="6" customFormat="1" x14ac:dyDescent="0.3">
      <c r="A10" s="263" t="s">
        <v>6</v>
      </c>
      <c r="B10" s="264"/>
      <c r="C10" s="264"/>
      <c r="D10" s="264"/>
      <c r="E10" s="264"/>
      <c r="F10" s="265"/>
      <c r="G10" s="92"/>
    </row>
    <row r="11" spans="1:12" s="6" customFormat="1" x14ac:dyDescent="0.3">
      <c r="A11" s="266"/>
      <c r="B11" s="267"/>
      <c r="C11" s="267"/>
      <c r="D11" s="267"/>
      <c r="E11" s="267"/>
      <c r="F11" s="268"/>
      <c r="G11" s="92"/>
    </row>
    <row r="12" spans="1:12" s="6" customFormat="1" x14ac:dyDescent="0.3">
      <c r="A12" s="266" t="s">
        <v>7</v>
      </c>
      <c r="B12" s="267"/>
      <c r="C12" s="267"/>
      <c r="D12" s="267"/>
      <c r="E12" s="267"/>
      <c r="F12" s="268"/>
      <c r="G12" s="92"/>
    </row>
    <row r="13" spans="1:12" s="6" customFormat="1" ht="14.5" thickBot="1" x14ac:dyDescent="0.35">
      <c r="A13" s="279"/>
      <c r="B13" s="280"/>
      <c r="C13" s="280"/>
      <c r="D13" s="280"/>
      <c r="E13" s="280"/>
      <c r="F13" s="281"/>
      <c r="G13" s="92"/>
    </row>
    <row r="14" spans="1:12" s="6" customFormat="1" x14ac:dyDescent="0.3">
      <c r="A14" s="11"/>
      <c r="B14" s="11"/>
      <c r="C14" s="11"/>
      <c r="D14" s="11"/>
      <c r="E14" s="11"/>
      <c r="F14" s="11"/>
      <c r="G14" s="92"/>
    </row>
    <row r="15" spans="1:12" s="6" customFormat="1" ht="14.5" thickBot="1" x14ac:dyDescent="0.35">
      <c r="A15" s="98"/>
      <c r="B15" s="10"/>
      <c r="C15" s="10"/>
      <c r="D15" s="10"/>
      <c r="E15" s="10"/>
      <c r="F15" s="10"/>
      <c r="G15" s="92"/>
    </row>
    <row r="16" spans="1:12" ht="14.5" thickBot="1" x14ac:dyDescent="0.35">
      <c r="A16" s="252" t="s">
        <v>8</v>
      </c>
      <c r="B16" s="252"/>
      <c r="C16" s="253"/>
      <c r="D16" s="233" t="str">
        <f>"MINIMUM TQT FOR THIS PATHWAY = "&amp;C54</f>
        <v>MINIMUM TQT FOR THIS PATHWAY = 2200</v>
      </c>
      <c r="E16" s="234"/>
      <c r="F16" s="235"/>
      <c r="G16" s="92"/>
      <c r="H16" s="241" t="s">
        <v>9</v>
      </c>
      <c r="I16" s="242"/>
      <c r="J16" s="242"/>
      <c r="K16" s="243"/>
      <c r="L16" s="2"/>
    </row>
    <row r="17" spans="1:12" ht="14.5" outlineLevel="1" thickBot="1" x14ac:dyDescent="0.35">
      <c r="A17" s="236" t="s">
        <v>10</v>
      </c>
      <c r="B17" s="244" t="s">
        <v>11</v>
      </c>
      <c r="C17" s="238" t="s">
        <v>12</v>
      </c>
      <c r="D17" s="228"/>
      <c r="E17" s="239" t="s">
        <v>13</v>
      </c>
      <c r="F17" s="239" t="s">
        <v>14</v>
      </c>
      <c r="G17" s="92"/>
      <c r="H17" s="246" t="s">
        <v>15</v>
      </c>
      <c r="I17" s="248" t="s">
        <v>16</v>
      </c>
      <c r="J17" s="248" t="s">
        <v>17</v>
      </c>
      <c r="K17" s="250" t="s">
        <v>18</v>
      </c>
      <c r="L17" s="6"/>
    </row>
    <row r="18" spans="1:12" ht="14.5" outlineLevel="1" thickBot="1" x14ac:dyDescent="0.35">
      <c r="A18" s="237"/>
      <c r="B18" s="245"/>
      <c r="C18" s="219" t="s">
        <v>19</v>
      </c>
      <c r="D18" s="219" t="s">
        <v>20</v>
      </c>
      <c r="E18" s="240"/>
      <c r="F18" s="240"/>
      <c r="G18" s="92"/>
      <c r="H18" s="247"/>
      <c r="I18" s="249"/>
      <c r="J18" s="249"/>
      <c r="K18" s="251"/>
      <c r="L18" s="6"/>
    </row>
    <row r="19" spans="1:12" ht="28.5" customHeight="1" outlineLevel="1" x14ac:dyDescent="0.3">
      <c r="A19" s="192" t="s">
        <v>21</v>
      </c>
      <c r="B19" s="193" t="s">
        <v>22</v>
      </c>
      <c r="C19" s="198">
        <v>27</v>
      </c>
      <c r="D19" s="199">
        <v>10</v>
      </c>
      <c r="E19" s="203">
        <v>43</v>
      </c>
      <c r="F19" s="201">
        <f>SUM(C19:E19)</f>
        <v>80</v>
      </c>
      <c r="G19" s="92">
        <v>1</v>
      </c>
      <c r="H19" s="49">
        <v>3</v>
      </c>
      <c r="I19" s="44" t="s">
        <v>23</v>
      </c>
      <c r="J19" s="45" t="s">
        <v>24</v>
      </c>
      <c r="K19" s="50" t="s">
        <v>25</v>
      </c>
      <c r="L19" s="6"/>
    </row>
    <row r="20" spans="1:12" s="6" customFormat="1" ht="28.5" customHeight="1" outlineLevel="1" x14ac:dyDescent="0.3">
      <c r="A20" s="194" t="s">
        <v>26</v>
      </c>
      <c r="B20" s="195" t="s">
        <v>27</v>
      </c>
      <c r="C20" s="194">
        <v>40</v>
      </c>
      <c r="D20" s="208">
        <v>10</v>
      </c>
      <c r="E20" s="207">
        <v>40</v>
      </c>
      <c r="F20" s="111">
        <f t="shared" ref="F20:F37" si="0">SUM(C20:E20)</f>
        <v>90</v>
      </c>
      <c r="G20" s="92">
        <v>1</v>
      </c>
      <c r="H20" s="51">
        <v>6</v>
      </c>
      <c r="I20" s="129" t="s">
        <v>23</v>
      </c>
      <c r="J20" s="130" t="s">
        <v>24</v>
      </c>
      <c r="K20" s="138" t="s">
        <v>28</v>
      </c>
    </row>
    <row r="21" spans="1:12" s="6" customFormat="1" ht="28.5" customHeight="1" outlineLevel="1" x14ac:dyDescent="0.3">
      <c r="A21" s="194" t="s">
        <v>29</v>
      </c>
      <c r="B21" s="195" t="s">
        <v>30</v>
      </c>
      <c r="C21" s="194">
        <v>20</v>
      </c>
      <c r="D21" s="208">
        <v>10</v>
      </c>
      <c r="E21" s="207">
        <v>50</v>
      </c>
      <c r="F21" s="111">
        <f t="shared" si="0"/>
        <v>80</v>
      </c>
      <c r="G21" s="92">
        <v>1</v>
      </c>
      <c r="H21" s="51">
        <v>5</v>
      </c>
      <c r="I21" s="129" t="s">
        <v>23</v>
      </c>
      <c r="J21" s="130" t="s">
        <v>24</v>
      </c>
      <c r="K21" s="138" t="s">
        <v>28</v>
      </c>
    </row>
    <row r="22" spans="1:12" s="6" customFormat="1" ht="28.5" customHeight="1" outlineLevel="1" x14ac:dyDescent="0.3">
      <c r="A22" s="196" t="s">
        <v>31</v>
      </c>
      <c r="B22" s="197" t="s">
        <v>32</v>
      </c>
      <c r="C22" s="194">
        <v>65</v>
      </c>
      <c r="D22" s="208">
        <v>10</v>
      </c>
      <c r="E22" s="207">
        <v>90</v>
      </c>
      <c r="F22" s="111">
        <f t="shared" si="0"/>
        <v>165</v>
      </c>
      <c r="G22" s="92">
        <v>1</v>
      </c>
      <c r="H22" s="51">
        <v>7</v>
      </c>
      <c r="I22" s="129" t="s">
        <v>23</v>
      </c>
      <c r="J22" s="130" t="s">
        <v>24</v>
      </c>
      <c r="K22" s="138"/>
    </row>
    <row r="23" spans="1:12" s="6" customFormat="1" ht="28.5" customHeight="1" outlineLevel="1" x14ac:dyDescent="0.3">
      <c r="A23" s="194" t="s">
        <v>33</v>
      </c>
      <c r="B23" s="195" t="s">
        <v>34</v>
      </c>
      <c r="C23" s="194">
        <v>70</v>
      </c>
      <c r="D23" s="208">
        <v>10</v>
      </c>
      <c r="E23" s="207">
        <v>90</v>
      </c>
      <c r="F23" s="111">
        <f t="shared" si="0"/>
        <v>170</v>
      </c>
      <c r="G23" s="92">
        <v>1</v>
      </c>
      <c r="H23" s="51">
        <v>6</v>
      </c>
      <c r="I23" s="129" t="s">
        <v>23</v>
      </c>
      <c r="J23" s="130" t="s">
        <v>24</v>
      </c>
      <c r="K23" s="138"/>
    </row>
    <row r="24" spans="1:12" s="6" customFormat="1" ht="28.5" customHeight="1" outlineLevel="1" x14ac:dyDescent="0.3">
      <c r="A24" s="194" t="s">
        <v>35</v>
      </c>
      <c r="B24" s="197" t="s">
        <v>129</v>
      </c>
      <c r="C24" s="194">
        <v>30</v>
      </c>
      <c r="D24" s="208">
        <v>10</v>
      </c>
      <c r="E24" s="207">
        <v>60</v>
      </c>
      <c r="F24" s="111">
        <f t="shared" si="0"/>
        <v>100</v>
      </c>
      <c r="G24" s="92">
        <v>1</v>
      </c>
      <c r="H24" s="51">
        <v>7</v>
      </c>
      <c r="I24" s="129" t="s">
        <v>23</v>
      </c>
      <c r="J24" s="130" t="s">
        <v>24</v>
      </c>
      <c r="K24" s="138"/>
    </row>
    <row r="25" spans="1:12" s="6" customFormat="1" ht="28.5" customHeight="1" outlineLevel="1" x14ac:dyDescent="0.3">
      <c r="A25" s="194" t="s">
        <v>36</v>
      </c>
      <c r="B25" s="195" t="s">
        <v>37</v>
      </c>
      <c r="C25" s="194">
        <v>50</v>
      </c>
      <c r="D25" s="208">
        <v>10</v>
      </c>
      <c r="E25" s="207">
        <v>100</v>
      </c>
      <c r="F25" s="111">
        <f t="shared" si="0"/>
        <v>160</v>
      </c>
      <c r="G25" s="92">
        <v>1</v>
      </c>
      <c r="H25" s="51">
        <v>7</v>
      </c>
      <c r="I25" s="129" t="s">
        <v>23</v>
      </c>
      <c r="J25" s="130" t="s">
        <v>24</v>
      </c>
      <c r="K25" s="138"/>
    </row>
    <row r="26" spans="1:12" s="6" customFormat="1" ht="28.5" customHeight="1" outlineLevel="1" x14ac:dyDescent="0.3">
      <c r="A26" s="194" t="s">
        <v>38</v>
      </c>
      <c r="B26" s="195" t="s">
        <v>128</v>
      </c>
      <c r="C26" s="194">
        <v>20</v>
      </c>
      <c r="D26" s="208">
        <v>10</v>
      </c>
      <c r="E26" s="207">
        <v>50</v>
      </c>
      <c r="F26" s="111">
        <f t="shared" si="0"/>
        <v>80</v>
      </c>
      <c r="G26" s="92">
        <v>1</v>
      </c>
      <c r="H26" s="51">
        <v>6</v>
      </c>
      <c r="I26" s="129" t="s">
        <v>23</v>
      </c>
      <c r="J26" s="130" t="s">
        <v>24</v>
      </c>
      <c r="K26" s="138"/>
    </row>
    <row r="27" spans="1:12" s="6" customFormat="1" ht="28.5" customHeight="1" outlineLevel="1" x14ac:dyDescent="0.3">
      <c r="A27" s="194" t="s">
        <v>39</v>
      </c>
      <c r="B27" s="195" t="s">
        <v>40</v>
      </c>
      <c r="C27" s="194">
        <v>50</v>
      </c>
      <c r="D27" s="208">
        <v>10</v>
      </c>
      <c r="E27" s="207">
        <v>100</v>
      </c>
      <c r="F27" s="111">
        <f t="shared" si="0"/>
        <v>160</v>
      </c>
      <c r="G27" s="92">
        <v>1</v>
      </c>
      <c r="H27" s="51">
        <v>7</v>
      </c>
      <c r="I27" s="129" t="s">
        <v>23</v>
      </c>
      <c r="J27" s="130" t="s">
        <v>24</v>
      </c>
      <c r="K27" s="138"/>
    </row>
    <row r="28" spans="1:12" s="6" customFormat="1" ht="28.5" customHeight="1" outlineLevel="1" x14ac:dyDescent="0.3">
      <c r="A28" s="194" t="s">
        <v>41</v>
      </c>
      <c r="B28" s="195" t="s">
        <v>42</v>
      </c>
      <c r="C28" s="194">
        <v>20</v>
      </c>
      <c r="D28" s="208">
        <v>10</v>
      </c>
      <c r="E28" s="207">
        <v>50</v>
      </c>
      <c r="F28" s="111">
        <f>SUM(C28:E28)</f>
        <v>80</v>
      </c>
      <c r="G28" s="92">
        <v>1</v>
      </c>
      <c r="H28" s="51">
        <v>5</v>
      </c>
      <c r="I28" s="129" t="s">
        <v>23</v>
      </c>
      <c r="J28" s="130" t="s">
        <v>24</v>
      </c>
      <c r="K28" s="138"/>
    </row>
    <row r="29" spans="1:12" s="6" customFormat="1" ht="28.5" customHeight="1" outlineLevel="1" x14ac:dyDescent="0.3">
      <c r="A29" s="194" t="s">
        <v>43</v>
      </c>
      <c r="B29" s="195" t="s">
        <v>44</v>
      </c>
      <c r="C29" s="194">
        <v>30</v>
      </c>
      <c r="D29" s="208">
        <v>10</v>
      </c>
      <c r="E29" s="207">
        <v>70</v>
      </c>
      <c r="F29" s="111">
        <f t="shared" si="0"/>
        <v>110</v>
      </c>
      <c r="G29" s="92">
        <v>1</v>
      </c>
      <c r="H29" s="51">
        <v>6</v>
      </c>
      <c r="I29" s="129" t="s">
        <v>23</v>
      </c>
      <c r="J29" s="130" t="s">
        <v>24</v>
      </c>
      <c r="K29" s="138"/>
    </row>
    <row r="30" spans="1:12" s="6" customFormat="1" ht="28.5" customHeight="1" outlineLevel="1" x14ac:dyDescent="0.3">
      <c r="A30" s="194" t="s">
        <v>45</v>
      </c>
      <c r="B30" s="195" t="s">
        <v>46</v>
      </c>
      <c r="C30" s="194">
        <v>30</v>
      </c>
      <c r="D30" s="208">
        <v>10</v>
      </c>
      <c r="E30" s="207">
        <v>70</v>
      </c>
      <c r="F30" s="111">
        <f t="shared" si="0"/>
        <v>110</v>
      </c>
      <c r="G30" s="92">
        <v>1</v>
      </c>
      <c r="H30" s="51">
        <v>6</v>
      </c>
      <c r="I30" s="129" t="s">
        <v>23</v>
      </c>
      <c r="J30" s="130" t="s">
        <v>24</v>
      </c>
      <c r="K30" s="138"/>
    </row>
    <row r="31" spans="1:12" s="6" customFormat="1" ht="28.5" customHeight="1" outlineLevel="1" x14ac:dyDescent="0.3">
      <c r="A31" s="194" t="s">
        <v>47</v>
      </c>
      <c r="B31" s="195" t="s">
        <v>48</v>
      </c>
      <c r="C31" s="194">
        <v>30</v>
      </c>
      <c r="D31" s="208">
        <v>10</v>
      </c>
      <c r="E31" s="207">
        <v>70</v>
      </c>
      <c r="F31" s="111">
        <f t="shared" si="0"/>
        <v>110</v>
      </c>
      <c r="G31" s="92">
        <v>1</v>
      </c>
      <c r="H31" s="51">
        <v>6</v>
      </c>
      <c r="I31" s="129" t="s">
        <v>23</v>
      </c>
      <c r="J31" s="130" t="s">
        <v>24</v>
      </c>
      <c r="K31" s="138"/>
    </row>
    <row r="32" spans="1:12" s="6" customFormat="1" ht="28.5" customHeight="1" outlineLevel="1" x14ac:dyDescent="0.3">
      <c r="A32" s="194" t="s">
        <v>49</v>
      </c>
      <c r="B32" s="197" t="s">
        <v>50</v>
      </c>
      <c r="C32" s="194">
        <v>20</v>
      </c>
      <c r="D32" s="208">
        <v>10</v>
      </c>
      <c r="E32" s="207">
        <v>60</v>
      </c>
      <c r="F32" s="111">
        <f t="shared" si="0"/>
        <v>90</v>
      </c>
      <c r="G32" s="92">
        <v>1</v>
      </c>
      <c r="H32" s="51">
        <v>6</v>
      </c>
      <c r="I32" s="129" t="s">
        <v>23</v>
      </c>
      <c r="J32" s="130" t="s">
        <v>24</v>
      </c>
      <c r="K32" s="138"/>
    </row>
    <row r="33" spans="1:11" s="6" customFormat="1" ht="28.5" customHeight="1" outlineLevel="1" x14ac:dyDescent="0.3">
      <c r="A33" s="28" t="s">
        <v>51</v>
      </c>
      <c r="B33" s="134" t="s">
        <v>52</v>
      </c>
      <c r="C33" s="28">
        <v>20</v>
      </c>
      <c r="D33" s="47">
        <v>10</v>
      </c>
      <c r="E33" s="179">
        <v>60</v>
      </c>
      <c r="F33" s="111">
        <f t="shared" si="0"/>
        <v>90</v>
      </c>
      <c r="G33" s="92">
        <v>1</v>
      </c>
      <c r="H33" s="51">
        <v>6</v>
      </c>
      <c r="I33" s="129" t="s">
        <v>23</v>
      </c>
      <c r="J33" s="130" t="s">
        <v>24</v>
      </c>
      <c r="K33" s="138"/>
    </row>
    <row r="34" spans="1:11" s="6" customFormat="1" ht="28.5" customHeight="1" outlineLevel="1" x14ac:dyDescent="0.3">
      <c r="A34" s="28" t="s">
        <v>53</v>
      </c>
      <c r="B34" s="116" t="s">
        <v>54</v>
      </c>
      <c r="C34" s="28">
        <v>20</v>
      </c>
      <c r="D34" s="47">
        <v>10</v>
      </c>
      <c r="E34" s="179">
        <v>70</v>
      </c>
      <c r="F34" s="111">
        <f t="shared" si="0"/>
        <v>100</v>
      </c>
      <c r="G34" s="92">
        <v>1</v>
      </c>
      <c r="H34" s="51">
        <v>6</v>
      </c>
      <c r="I34" s="129" t="s">
        <v>23</v>
      </c>
      <c r="J34" s="130" t="s">
        <v>24</v>
      </c>
      <c r="K34" s="138"/>
    </row>
    <row r="35" spans="1:11" s="6" customFormat="1" ht="28.5" customHeight="1" outlineLevel="1" x14ac:dyDescent="0.3">
      <c r="A35" s="28" t="s">
        <v>55</v>
      </c>
      <c r="B35" s="134" t="s">
        <v>56</v>
      </c>
      <c r="C35" s="28">
        <v>20</v>
      </c>
      <c r="D35" s="115">
        <v>10</v>
      </c>
      <c r="E35" s="179">
        <v>90</v>
      </c>
      <c r="F35" s="111">
        <f t="shared" si="0"/>
        <v>120</v>
      </c>
      <c r="G35" s="92">
        <v>1</v>
      </c>
      <c r="H35" s="51">
        <v>6</v>
      </c>
      <c r="I35" s="129" t="s">
        <v>23</v>
      </c>
      <c r="J35" s="130" t="s">
        <v>24</v>
      </c>
      <c r="K35" s="138"/>
    </row>
    <row r="36" spans="1:11" s="6" customFormat="1" ht="28.5" customHeight="1" outlineLevel="1" x14ac:dyDescent="0.3">
      <c r="A36" s="28" t="s">
        <v>57</v>
      </c>
      <c r="B36" s="134" t="s">
        <v>58</v>
      </c>
      <c r="C36" s="28">
        <v>25</v>
      </c>
      <c r="D36" s="47">
        <v>10</v>
      </c>
      <c r="E36" s="179">
        <v>40</v>
      </c>
      <c r="F36" s="111">
        <f t="shared" si="0"/>
        <v>75</v>
      </c>
      <c r="G36" s="92">
        <v>1</v>
      </c>
      <c r="H36" s="51">
        <v>6</v>
      </c>
      <c r="I36" s="129" t="s">
        <v>23</v>
      </c>
      <c r="J36" s="130" t="s">
        <v>24</v>
      </c>
      <c r="K36" s="138"/>
    </row>
    <row r="37" spans="1:11" s="6" customFormat="1" ht="28.5" customHeight="1" outlineLevel="1" thickBot="1" x14ac:dyDescent="0.35">
      <c r="A37" s="31" t="s">
        <v>59</v>
      </c>
      <c r="B37" s="135" t="s">
        <v>60</v>
      </c>
      <c r="C37" s="31">
        <v>30</v>
      </c>
      <c r="D37" s="48">
        <v>10</v>
      </c>
      <c r="E37" s="180">
        <v>80</v>
      </c>
      <c r="F37" s="162">
        <f t="shared" si="0"/>
        <v>120</v>
      </c>
      <c r="G37" s="92">
        <v>1</v>
      </c>
      <c r="H37" s="52">
        <v>6</v>
      </c>
      <c r="I37" s="140" t="s">
        <v>23</v>
      </c>
      <c r="J37" s="119" t="s">
        <v>24</v>
      </c>
      <c r="K37" s="151"/>
    </row>
    <row r="38" spans="1:11" s="6" customFormat="1" ht="14.5" outlineLevel="1" thickBot="1" x14ac:dyDescent="0.35">
      <c r="A38" s="191" t="s">
        <v>61</v>
      </c>
      <c r="B38" s="149"/>
      <c r="C38" s="149"/>
      <c r="D38" s="149"/>
      <c r="E38" s="149"/>
      <c r="F38" s="148"/>
      <c r="G38" s="93"/>
      <c r="H38" s="149"/>
      <c r="I38" s="149"/>
      <c r="J38" s="149"/>
      <c r="K38" s="150"/>
    </row>
    <row r="39" spans="1:11" s="6" customFormat="1" ht="28.5" customHeight="1" outlineLevel="1" x14ac:dyDescent="0.3">
      <c r="A39" s="29" t="s">
        <v>62</v>
      </c>
      <c r="B39" s="73" t="s">
        <v>63</v>
      </c>
      <c r="C39" s="53">
        <v>40</v>
      </c>
      <c r="D39" s="54">
        <v>20</v>
      </c>
      <c r="E39" s="78">
        <v>50</v>
      </c>
      <c r="F39" s="113">
        <v>110</v>
      </c>
      <c r="G39" s="92">
        <v>1</v>
      </c>
      <c r="H39" s="56">
        <v>5</v>
      </c>
      <c r="I39" s="57" t="s">
        <v>64</v>
      </c>
      <c r="J39" s="58" t="s">
        <v>24</v>
      </c>
      <c r="K39" s="50" t="s">
        <v>28</v>
      </c>
    </row>
    <row r="40" spans="1:11" s="6" customFormat="1" ht="28.5" customHeight="1" outlineLevel="1" x14ac:dyDescent="0.3">
      <c r="A40" s="29" t="s">
        <v>65</v>
      </c>
      <c r="B40" s="74" t="s">
        <v>66</v>
      </c>
      <c r="C40" s="55">
        <v>50</v>
      </c>
      <c r="D40" s="82">
        <v>10</v>
      </c>
      <c r="E40" s="79">
        <v>100</v>
      </c>
      <c r="F40" s="39">
        <v>160</v>
      </c>
      <c r="G40" s="92"/>
      <c r="H40" s="59">
        <v>6</v>
      </c>
      <c r="I40" s="21" t="s">
        <v>64</v>
      </c>
      <c r="J40" s="20" t="s">
        <v>24</v>
      </c>
      <c r="K40" s="27" t="s">
        <v>28</v>
      </c>
    </row>
    <row r="41" spans="1:11" s="6" customFormat="1" ht="28.5" customHeight="1" outlineLevel="1" x14ac:dyDescent="0.3">
      <c r="A41" s="29" t="s">
        <v>67</v>
      </c>
      <c r="B41" s="74" t="s">
        <v>68</v>
      </c>
      <c r="C41" s="55">
        <v>50</v>
      </c>
      <c r="D41" s="82">
        <v>10</v>
      </c>
      <c r="E41" s="79">
        <v>60</v>
      </c>
      <c r="F41" s="39">
        <v>120</v>
      </c>
      <c r="G41" s="92"/>
      <c r="H41" s="59">
        <v>7</v>
      </c>
      <c r="I41" s="21" t="s">
        <v>64</v>
      </c>
      <c r="J41" s="20" t="s">
        <v>24</v>
      </c>
      <c r="K41" s="27" t="s">
        <v>28</v>
      </c>
    </row>
    <row r="42" spans="1:11" s="6" customFormat="1" ht="28.5" customHeight="1" outlineLevel="1" x14ac:dyDescent="0.3">
      <c r="A42" s="29" t="s">
        <v>69</v>
      </c>
      <c r="B42" s="74" t="s">
        <v>70</v>
      </c>
      <c r="C42" s="55">
        <v>40</v>
      </c>
      <c r="D42" s="82">
        <v>10</v>
      </c>
      <c r="E42" s="79">
        <v>100</v>
      </c>
      <c r="F42" s="39">
        <f t="shared" ref="F42:F51" si="1">SUM(C42:E42)</f>
        <v>150</v>
      </c>
      <c r="G42" s="92"/>
      <c r="H42" s="59">
        <v>6</v>
      </c>
      <c r="I42" s="21" t="s">
        <v>64</v>
      </c>
      <c r="J42" s="20" t="s">
        <v>24</v>
      </c>
      <c r="K42" s="27"/>
    </row>
    <row r="43" spans="1:11" s="6" customFormat="1" ht="28.5" customHeight="1" outlineLevel="1" x14ac:dyDescent="0.3">
      <c r="A43" s="29" t="s">
        <v>71</v>
      </c>
      <c r="B43" s="74" t="s">
        <v>72</v>
      </c>
      <c r="C43" s="55">
        <v>40</v>
      </c>
      <c r="D43" s="82">
        <v>10</v>
      </c>
      <c r="E43" s="79">
        <v>70</v>
      </c>
      <c r="F43" s="39">
        <f t="shared" si="1"/>
        <v>120</v>
      </c>
      <c r="G43" s="92"/>
      <c r="H43" s="59">
        <v>6</v>
      </c>
      <c r="I43" s="21" t="s">
        <v>64</v>
      </c>
      <c r="J43" s="20" t="s">
        <v>24</v>
      </c>
      <c r="K43" s="27"/>
    </row>
    <row r="44" spans="1:11" s="6" customFormat="1" ht="28.5" customHeight="1" outlineLevel="1" thickBot="1" x14ac:dyDescent="0.35">
      <c r="A44" s="64" t="s">
        <v>73</v>
      </c>
      <c r="B44" s="74" t="s">
        <v>74</v>
      </c>
      <c r="C44" s="83">
        <v>50</v>
      </c>
      <c r="D44" s="84">
        <v>20</v>
      </c>
      <c r="E44" s="80">
        <v>80</v>
      </c>
      <c r="F44" s="40">
        <f t="shared" si="1"/>
        <v>150</v>
      </c>
      <c r="G44" s="92"/>
      <c r="H44" s="172">
        <v>6</v>
      </c>
      <c r="I44" s="173" t="s">
        <v>64</v>
      </c>
      <c r="J44" s="174" t="s">
        <v>24</v>
      </c>
      <c r="K44" s="60"/>
    </row>
    <row r="45" spans="1:11" s="6" customFormat="1" ht="14.5" outlineLevel="1" thickBot="1" x14ac:dyDescent="0.35">
      <c r="A45" s="65" t="s">
        <v>75</v>
      </c>
      <c r="B45" s="66"/>
      <c r="C45" s="66"/>
      <c r="D45" s="66"/>
      <c r="E45" s="66"/>
      <c r="F45" s="97"/>
      <c r="G45" s="93"/>
      <c r="H45" s="66"/>
      <c r="I45" s="66"/>
      <c r="J45" s="66"/>
      <c r="K45" s="67"/>
    </row>
    <row r="46" spans="1:11" s="6" customFormat="1" ht="28.5" customHeight="1" outlineLevel="1" x14ac:dyDescent="0.3">
      <c r="A46" s="26" t="s">
        <v>76</v>
      </c>
      <c r="B46" s="70" t="s">
        <v>77</v>
      </c>
      <c r="C46" s="43">
        <v>30</v>
      </c>
      <c r="D46" s="46">
        <v>10</v>
      </c>
      <c r="E46" s="75">
        <v>80</v>
      </c>
      <c r="F46" s="41">
        <v>120</v>
      </c>
      <c r="G46" s="92"/>
      <c r="H46" s="62">
        <v>5</v>
      </c>
      <c r="I46" s="22" t="s">
        <v>78</v>
      </c>
      <c r="J46" s="23" t="s">
        <v>24</v>
      </c>
      <c r="K46" s="30" t="s">
        <v>28</v>
      </c>
    </row>
    <row r="47" spans="1:11" s="6" customFormat="1" ht="28.5" customHeight="1" outlineLevel="1" x14ac:dyDescent="0.3">
      <c r="A47" s="28" t="s">
        <v>79</v>
      </c>
      <c r="B47" s="71" t="s">
        <v>130</v>
      </c>
      <c r="C47" s="28">
        <v>40</v>
      </c>
      <c r="D47" s="47">
        <v>10</v>
      </c>
      <c r="E47" s="76">
        <v>40</v>
      </c>
      <c r="F47" s="41">
        <v>90</v>
      </c>
      <c r="G47" s="92"/>
      <c r="H47" s="51">
        <v>6</v>
      </c>
      <c r="I47" s="22" t="s">
        <v>78</v>
      </c>
      <c r="J47" s="23" t="s">
        <v>24</v>
      </c>
      <c r="K47" s="30" t="s">
        <v>28</v>
      </c>
    </row>
    <row r="48" spans="1:11" s="6" customFormat="1" ht="28.5" customHeight="1" outlineLevel="1" x14ac:dyDescent="0.3">
      <c r="A48" s="28" t="s">
        <v>80</v>
      </c>
      <c r="B48" s="71" t="s">
        <v>81</v>
      </c>
      <c r="C48" s="28">
        <v>50</v>
      </c>
      <c r="D48" s="47">
        <v>10</v>
      </c>
      <c r="E48" s="76">
        <v>100</v>
      </c>
      <c r="F48" s="39">
        <f t="shared" si="1"/>
        <v>160</v>
      </c>
      <c r="G48" s="92"/>
      <c r="H48" s="51">
        <v>5</v>
      </c>
      <c r="I48" s="22" t="s">
        <v>78</v>
      </c>
      <c r="J48" s="23" t="s">
        <v>24</v>
      </c>
      <c r="K48" s="122" t="s">
        <v>28</v>
      </c>
    </row>
    <row r="49" spans="1:12" s="6" customFormat="1" ht="28.5" customHeight="1" outlineLevel="1" x14ac:dyDescent="0.3">
      <c r="A49" s="28" t="s">
        <v>82</v>
      </c>
      <c r="B49" s="71" t="s">
        <v>83</v>
      </c>
      <c r="C49" s="28">
        <v>50</v>
      </c>
      <c r="D49" s="47">
        <v>20</v>
      </c>
      <c r="E49" s="76">
        <v>80</v>
      </c>
      <c r="F49" s="39">
        <f t="shared" si="1"/>
        <v>150</v>
      </c>
      <c r="G49" s="92"/>
      <c r="H49" s="51">
        <v>6</v>
      </c>
      <c r="I49" s="22" t="s">
        <v>78</v>
      </c>
      <c r="J49" s="23" t="s">
        <v>24</v>
      </c>
      <c r="K49" s="122" t="s">
        <v>28</v>
      </c>
    </row>
    <row r="50" spans="1:12" s="6" customFormat="1" ht="28.5" customHeight="1" outlineLevel="1" x14ac:dyDescent="0.3">
      <c r="A50" s="28" t="s">
        <v>84</v>
      </c>
      <c r="B50" s="71" t="s">
        <v>85</v>
      </c>
      <c r="C50" s="28">
        <v>60</v>
      </c>
      <c r="D50" s="47">
        <v>10</v>
      </c>
      <c r="E50" s="76">
        <v>90</v>
      </c>
      <c r="F50" s="39">
        <f t="shared" si="1"/>
        <v>160</v>
      </c>
      <c r="G50" s="92"/>
      <c r="H50" s="51">
        <v>6</v>
      </c>
      <c r="I50" s="22" t="s">
        <v>78</v>
      </c>
      <c r="J50" s="23" t="s">
        <v>24</v>
      </c>
      <c r="K50" s="30"/>
    </row>
    <row r="51" spans="1:12" s="6" customFormat="1" ht="28.5" customHeight="1" outlineLevel="1" thickBot="1" x14ac:dyDescent="0.35">
      <c r="A51" s="31" t="s">
        <v>86</v>
      </c>
      <c r="B51" s="72" t="s">
        <v>87</v>
      </c>
      <c r="C51" s="31">
        <v>60</v>
      </c>
      <c r="D51" s="48">
        <v>10</v>
      </c>
      <c r="E51" s="77">
        <v>90</v>
      </c>
      <c r="F51" s="40">
        <f t="shared" si="1"/>
        <v>160</v>
      </c>
      <c r="G51" s="92"/>
      <c r="H51" s="52">
        <v>6</v>
      </c>
      <c r="I51" s="32" t="s">
        <v>78</v>
      </c>
      <c r="J51" s="33" t="s">
        <v>24</v>
      </c>
      <c r="K51" s="34"/>
    </row>
    <row r="52" spans="1:12" s="6" customFormat="1" ht="14.5" outlineLevel="1" thickBot="1" x14ac:dyDescent="0.35">
      <c r="A52" s="221" t="s">
        <v>88</v>
      </c>
      <c r="B52" s="222"/>
      <c r="C52" s="68">
        <f>SUMIFS(C19:C51,$G19:$G51,"1")</f>
        <v>657</v>
      </c>
      <c r="D52" s="69">
        <f>SUMIFS(D19:D51,$G19:$G51,"1")</f>
        <v>210</v>
      </c>
      <c r="E52" s="216">
        <f>SUMIFS(E19:E51,$G19:$G51,"1")</f>
        <v>1333</v>
      </c>
      <c r="F52" s="38"/>
      <c r="G52" s="94"/>
      <c r="H52" s="42"/>
      <c r="I52" s="42"/>
    </row>
    <row r="53" spans="1:12" ht="14.5" outlineLevel="1" thickBot="1" x14ac:dyDescent="0.35">
      <c r="A53" s="35" t="s">
        <v>89</v>
      </c>
      <c r="B53" s="36"/>
      <c r="C53" s="223">
        <f>SUM(C52:D52)</f>
        <v>867</v>
      </c>
      <c r="D53" s="224"/>
      <c r="E53" s="37">
        <f>SUM(E52)</f>
        <v>1333</v>
      </c>
      <c r="F53" s="6"/>
      <c r="H53" s="6"/>
      <c r="I53" s="6"/>
      <c r="J53" s="6"/>
      <c r="K53" s="6"/>
      <c r="L53" s="6"/>
    </row>
    <row r="54" spans="1:12" ht="14.5" outlineLevel="1" thickBot="1" x14ac:dyDescent="0.35">
      <c r="A54" s="225" t="s">
        <v>90</v>
      </c>
      <c r="B54" s="226"/>
      <c r="C54" s="227">
        <f>C53+E53</f>
        <v>2200</v>
      </c>
      <c r="D54" s="227"/>
      <c r="E54" s="228"/>
      <c r="F54" s="6"/>
      <c r="H54" s="1"/>
      <c r="I54" s="6"/>
      <c r="J54" s="6"/>
      <c r="K54" s="6"/>
      <c r="L54" s="6"/>
    </row>
    <row r="55" spans="1:12" outlineLevel="1" x14ac:dyDescent="0.3">
      <c r="A55" s="229"/>
      <c r="B55" s="230"/>
      <c r="C55" s="4"/>
      <c r="D55" s="4"/>
      <c r="E55" s="4"/>
      <c r="F55" s="6"/>
      <c r="H55" s="1"/>
      <c r="I55" s="6"/>
      <c r="J55" s="6"/>
      <c r="K55" s="6"/>
      <c r="L55" s="6"/>
    </row>
    <row r="56" spans="1:12" s="6" customFormat="1" x14ac:dyDescent="0.3">
      <c r="A56" s="3"/>
      <c r="B56" s="3"/>
      <c r="C56" s="4"/>
      <c r="D56" s="4"/>
      <c r="E56" s="4"/>
      <c r="G56" s="88"/>
    </row>
    <row r="57" spans="1:12" s="6" customFormat="1" ht="14.5" thickBot="1" x14ac:dyDescent="0.35">
      <c r="A57" s="3"/>
      <c r="B57" s="3"/>
      <c r="C57" s="4"/>
      <c r="D57" s="4"/>
      <c r="E57" s="4"/>
      <c r="G57" s="88"/>
    </row>
    <row r="58" spans="1:12" s="6" customFormat="1" ht="14.5" thickBot="1" x14ac:dyDescent="0.35">
      <c r="A58" s="252" t="s">
        <v>91</v>
      </c>
      <c r="B58" s="252"/>
      <c r="C58" s="253"/>
      <c r="D58" s="233" t="str">
        <f>"MINIMUM TQT FOR THIS PATHWAY = "&amp;C96</f>
        <v>MINIMUM TQT FOR THIS PATHWAY = 2180</v>
      </c>
      <c r="E58" s="234"/>
      <c r="F58" s="235"/>
      <c r="G58" s="92"/>
      <c r="H58" s="241" t="s">
        <v>9</v>
      </c>
      <c r="I58" s="242"/>
      <c r="J58" s="242"/>
      <c r="K58" s="243"/>
      <c r="L58" s="2"/>
    </row>
    <row r="59" spans="1:12" s="6" customFormat="1" ht="14.5" outlineLevel="1" thickBot="1" x14ac:dyDescent="0.35">
      <c r="A59" s="236" t="s">
        <v>10</v>
      </c>
      <c r="B59" s="244" t="s">
        <v>11</v>
      </c>
      <c r="C59" s="238" t="s">
        <v>12</v>
      </c>
      <c r="D59" s="228"/>
      <c r="E59" s="239" t="s">
        <v>13</v>
      </c>
      <c r="F59" s="239" t="s">
        <v>14</v>
      </c>
      <c r="G59" s="92"/>
      <c r="H59" s="246" t="s">
        <v>15</v>
      </c>
      <c r="I59" s="248" t="s">
        <v>16</v>
      </c>
      <c r="J59" s="248" t="s">
        <v>17</v>
      </c>
      <c r="K59" s="250" t="s">
        <v>18</v>
      </c>
    </row>
    <row r="60" spans="1:12" s="6" customFormat="1" ht="14.5" outlineLevel="1" thickBot="1" x14ac:dyDescent="0.35">
      <c r="A60" s="237"/>
      <c r="B60" s="245"/>
      <c r="C60" s="219" t="s">
        <v>19</v>
      </c>
      <c r="D60" s="219" t="s">
        <v>20</v>
      </c>
      <c r="E60" s="240"/>
      <c r="F60" s="240"/>
      <c r="G60" s="92"/>
      <c r="H60" s="247"/>
      <c r="I60" s="249"/>
      <c r="J60" s="249"/>
      <c r="K60" s="251"/>
    </row>
    <row r="61" spans="1:12" s="6" customFormat="1" ht="28.5" customHeight="1" outlineLevel="1" x14ac:dyDescent="0.3">
      <c r="A61" s="192" t="s">
        <v>21</v>
      </c>
      <c r="B61" s="193" t="s">
        <v>22</v>
      </c>
      <c r="C61" s="204">
        <v>27</v>
      </c>
      <c r="D61" s="199">
        <v>10</v>
      </c>
      <c r="E61" s="200">
        <v>43</v>
      </c>
      <c r="F61" s="201">
        <f>SUM(C61:E61)</f>
        <v>80</v>
      </c>
      <c r="G61" s="92">
        <v>1</v>
      </c>
      <c r="H61" s="49">
        <v>3</v>
      </c>
      <c r="I61" s="44" t="s">
        <v>23</v>
      </c>
      <c r="J61" s="45" t="s">
        <v>24</v>
      </c>
      <c r="K61" s="50" t="s">
        <v>25</v>
      </c>
    </row>
    <row r="62" spans="1:12" s="6" customFormat="1" ht="28.5" customHeight="1" outlineLevel="1" x14ac:dyDescent="0.3">
      <c r="A62" s="194" t="s">
        <v>26</v>
      </c>
      <c r="B62" s="195" t="s">
        <v>27</v>
      </c>
      <c r="C62" s="209">
        <v>40</v>
      </c>
      <c r="D62" s="208">
        <v>10</v>
      </c>
      <c r="E62" s="181">
        <v>40</v>
      </c>
      <c r="F62" s="111">
        <f t="shared" ref="F62:F69" si="2">SUM(C62:E62)</f>
        <v>90</v>
      </c>
      <c r="G62" s="92">
        <v>1</v>
      </c>
      <c r="H62" s="51">
        <v>6</v>
      </c>
      <c r="I62" s="129" t="s">
        <v>23</v>
      </c>
      <c r="J62" s="130" t="s">
        <v>24</v>
      </c>
      <c r="K62" s="138" t="s">
        <v>28</v>
      </c>
    </row>
    <row r="63" spans="1:12" s="6" customFormat="1" ht="28.5" customHeight="1" outlineLevel="1" x14ac:dyDescent="0.3">
      <c r="A63" s="194" t="s">
        <v>29</v>
      </c>
      <c r="B63" s="195" t="s">
        <v>30</v>
      </c>
      <c r="C63" s="209">
        <v>20</v>
      </c>
      <c r="D63" s="208">
        <v>10</v>
      </c>
      <c r="E63" s="181">
        <v>50</v>
      </c>
      <c r="F63" s="111">
        <f t="shared" si="2"/>
        <v>80</v>
      </c>
      <c r="G63" s="92">
        <v>1</v>
      </c>
      <c r="H63" s="51">
        <v>5</v>
      </c>
      <c r="I63" s="129" t="s">
        <v>23</v>
      </c>
      <c r="J63" s="130" t="s">
        <v>24</v>
      </c>
      <c r="K63" s="138" t="s">
        <v>28</v>
      </c>
    </row>
    <row r="64" spans="1:12" s="6" customFormat="1" ht="28.5" customHeight="1" outlineLevel="1" x14ac:dyDescent="0.3">
      <c r="A64" s="196" t="s">
        <v>31</v>
      </c>
      <c r="B64" s="197" t="s">
        <v>32</v>
      </c>
      <c r="C64" s="209">
        <v>65</v>
      </c>
      <c r="D64" s="208">
        <v>10</v>
      </c>
      <c r="E64" s="181">
        <v>90</v>
      </c>
      <c r="F64" s="111">
        <f t="shared" si="2"/>
        <v>165</v>
      </c>
      <c r="G64" s="92">
        <v>1</v>
      </c>
      <c r="H64" s="51">
        <v>7</v>
      </c>
      <c r="I64" s="129" t="s">
        <v>23</v>
      </c>
      <c r="J64" s="130" t="s">
        <v>24</v>
      </c>
      <c r="K64" s="138"/>
    </row>
    <row r="65" spans="1:11" s="6" customFormat="1" ht="28.5" customHeight="1" outlineLevel="1" x14ac:dyDescent="0.3">
      <c r="A65" s="194" t="s">
        <v>33</v>
      </c>
      <c r="B65" s="195" t="s">
        <v>34</v>
      </c>
      <c r="C65" s="209">
        <v>70</v>
      </c>
      <c r="D65" s="208">
        <v>10</v>
      </c>
      <c r="E65" s="181">
        <v>90</v>
      </c>
      <c r="F65" s="111">
        <f t="shared" si="2"/>
        <v>170</v>
      </c>
      <c r="G65" s="92">
        <v>1</v>
      </c>
      <c r="H65" s="51">
        <v>6</v>
      </c>
      <c r="I65" s="129" t="s">
        <v>23</v>
      </c>
      <c r="J65" s="130" t="s">
        <v>24</v>
      </c>
      <c r="K65" s="138"/>
    </row>
    <row r="66" spans="1:11" s="6" customFormat="1" ht="28.5" customHeight="1" outlineLevel="1" x14ac:dyDescent="0.3">
      <c r="A66" s="194" t="s">
        <v>35</v>
      </c>
      <c r="B66" s="197" t="s">
        <v>129</v>
      </c>
      <c r="C66" s="209">
        <v>30</v>
      </c>
      <c r="D66" s="208">
        <v>10</v>
      </c>
      <c r="E66" s="181">
        <v>60</v>
      </c>
      <c r="F66" s="111">
        <f t="shared" si="2"/>
        <v>100</v>
      </c>
      <c r="G66" s="92">
        <v>1</v>
      </c>
      <c r="H66" s="51">
        <v>7</v>
      </c>
      <c r="I66" s="129" t="s">
        <v>23</v>
      </c>
      <c r="J66" s="130" t="s">
        <v>24</v>
      </c>
      <c r="K66" s="138"/>
    </row>
    <row r="67" spans="1:11" s="6" customFormat="1" ht="28.5" customHeight="1" outlineLevel="1" x14ac:dyDescent="0.3">
      <c r="A67" s="194" t="s">
        <v>36</v>
      </c>
      <c r="B67" s="195" t="s">
        <v>37</v>
      </c>
      <c r="C67" s="209">
        <v>50</v>
      </c>
      <c r="D67" s="208">
        <v>10</v>
      </c>
      <c r="E67" s="181">
        <v>100</v>
      </c>
      <c r="F67" s="111">
        <f t="shared" si="2"/>
        <v>160</v>
      </c>
      <c r="G67" s="92">
        <v>1</v>
      </c>
      <c r="H67" s="51">
        <v>7</v>
      </c>
      <c r="I67" s="129" t="s">
        <v>23</v>
      </c>
      <c r="J67" s="130" t="s">
        <v>24</v>
      </c>
      <c r="K67" s="138"/>
    </row>
    <row r="68" spans="1:11" s="6" customFormat="1" ht="28.5" customHeight="1" outlineLevel="1" x14ac:dyDescent="0.3">
      <c r="A68" s="194" t="s">
        <v>38</v>
      </c>
      <c r="B68" s="195" t="s">
        <v>128</v>
      </c>
      <c r="C68" s="209">
        <v>20</v>
      </c>
      <c r="D68" s="208">
        <v>10</v>
      </c>
      <c r="E68" s="181">
        <v>50</v>
      </c>
      <c r="F68" s="111">
        <f t="shared" si="2"/>
        <v>80</v>
      </c>
      <c r="G68" s="92">
        <v>1</v>
      </c>
      <c r="H68" s="51">
        <v>6</v>
      </c>
      <c r="I68" s="129" t="s">
        <v>23</v>
      </c>
      <c r="J68" s="130" t="s">
        <v>24</v>
      </c>
      <c r="K68" s="138"/>
    </row>
    <row r="69" spans="1:11" s="6" customFormat="1" ht="28.5" customHeight="1" outlineLevel="1" x14ac:dyDescent="0.3">
      <c r="A69" s="194" t="s">
        <v>39</v>
      </c>
      <c r="B69" s="195" t="s">
        <v>40</v>
      </c>
      <c r="C69" s="209">
        <v>50</v>
      </c>
      <c r="D69" s="208">
        <v>10</v>
      </c>
      <c r="E69" s="181">
        <v>100</v>
      </c>
      <c r="F69" s="111">
        <f t="shared" si="2"/>
        <v>160</v>
      </c>
      <c r="G69" s="92">
        <v>1</v>
      </c>
      <c r="H69" s="51">
        <v>7</v>
      </c>
      <c r="I69" s="129" t="s">
        <v>23</v>
      </c>
      <c r="J69" s="130" t="s">
        <v>24</v>
      </c>
      <c r="K69" s="138"/>
    </row>
    <row r="70" spans="1:11" s="6" customFormat="1" ht="28.5" customHeight="1" outlineLevel="1" x14ac:dyDescent="0.3">
      <c r="A70" s="194" t="s">
        <v>41</v>
      </c>
      <c r="B70" s="195" t="s">
        <v>42</v>
      </c>
      <c r="C70" s="209">
        <v>20</v>
      </c>
      <c r="D70" s="208">
        <v>10</v>
      </c>
      <c r="E70" s="181">
        <v>50</v>
      </c>
      <c r="F70" s="111">
        <f>SUM(C70:E70)</f>
        <v>80</v>
      </c>
      <c r="G70" s="92">
        <v>1</v>
      </c>
      <c r="H70" s="51">
        <v>5</v>
      </c>
      <c r="I70" s="129" t="s">
        <v>23</v>
      </c>
      <c r="J70" s="130" t="s">
        <v>24</v>
      </c>
      <c r="K70" s="138"/>
    </row>
    <row r="71" spans="1:11" s="6" customFormat="1" ht="28.5" customHeight="1" outlineLevel="1" x14ac:dyDescent="0.3">
      <c r="A71" s="194" t="s">
        <v>43</v>
      </c>
      <c r="B71" s="195" t="s">
        <v>44</v>
      </c>
      <c r="C71" s="209">
        <v>30</v>
      </c>
      <c r="D71" s="208">
        <v>10</v>
      </c>
      <c r="E71" s="181">
        <v>70</v>
      </c>
      <c r="F71" s="111">
        <f t="shared" ref="F71:F74" si="3">SUM(C71:E71)</f>
        <v>110</v>
      </c>
      <c r="G71" s="92">
        <v>1</v>
      </c>
      <c r="H71" s="51">
        <v>6</v>
      </c>
      <c r="I71" s="129" t="s">
        <v>23</v>
      </c>
      <c r="J71" s="130" t="s">
        <v>24</v>
      </c>
      <c r="K71" s="138"/>
    </row>
    <row r="72" spans="1:11" s="6" customFormat="1" ht="28.5" customHeight="1" outlineLevel="1" x14ac:dyDescent="0.3">
      <c r="A72" s="194" t="s">
        <v>45</v>
      </c>
      <c r="B72" s="195" t="s">
        <v>46</v>
      </c>
      <c r="C72" s="209">
        <v>30</v>
      </c>
      <c r="D72" s="208">
        <v>10</v>
      </c>
      <c r="E72" s="181">
        <v>70</v>
      </c>
      <c r="F72" s="111">
        <f t="shared" si="3"/>
        <v>110</v>
      </c>
      <c r="G72" s="92">
        <v>1</v>
      </c>
      <c r="H72" s="51">
        <v>6</v>
      </c>
      <c r="I72" s="129" t="s">
        <v>23</v>
      </c>
      <c r="J72" s="130" t="s">
        <v>24</v>
      </c>
      <c r="K72" s="138"/>
    </row>
    <row r="73" spans="1:11" s="6" customFormat="1" ht="28.5" customHeight="1" outlineLevel="1" x14ac:dyDescent="0.3">
      <c r="A73" s="194" t="s">
        <v>47</v>
      </c>
      <c r="B73" s="195" t="s">
        <v>48</v>
      </c>
      <c r="C73" s="209">
        <v>30</v>
      </c>
      <c r="D73" s="208">
        <v>10</v>
      </c>
      <c r="E73" s="181">
        <v>70</v>
      </c>
      <c r="F73" s="111">
        <f t="shared" si="3"/>
        <v>110</v>
      </c>
      <c r="G73" s="92">
        <v>1</v>
      </c>
      <c r="H73" s="51">
        <v>6</v>
      </c>
      <c r="I73" s="129" t="s">
        <v>23</v>
      </c>
      <c r="J73" s="130" t="s">
        <v>24</v>
      </c>
      <c r="K73" s="138"/>
    </row>
    <row r="74" spans="1:11" s="6" customFormat="1" ht="28.5" customHeight="1" outlineLevel="1" x14ac:dyDescent="0.3">
      <c r="A74" s="194" t="s">
        <v>49</v>
      </c>
      <c r="B74" s="197" t="s">
        <v>50</v>
      </c>
      <c r="C74" s="209">
        <v>20</v>
      </c>
      <c r="D74" s="208">
        <v>10</v>
      </c>
      <c r="E74" s="181">
        <v>60</v>
      </c>
      <c r="F74" s="111">
        <f t="shared" si="3"/>
        <v>90</v>
      </c>
      <c r="G74" s="92">
        <v>1</v>
      </c>
      <c r="H74" s="51">
        <v>6</v>
      </c>
      <c r="I74" s="129" t="s">
        <v>23</v>
      </c>
      <c r="J74" s="130" t="s">
        <v>24</v>
      </c>
      <c r="K74" s="138"/>
    </row>
    <row r="75" spans="1:11" s="6" customFormat="1" ht="28.5" customHeight="1" outlineLevel="1" x14ac:dyDescent="0.3">
      <c r="A75" s="28" t="s">
        <v>76</v>
      </c>
      <c r="B75" s="134" t="s">
        <v>77</v>
      </c>
      <c r="C75" s="189">
        <v>30</v>
      </c>
      <c r="D75" s="47">
        <v>10</v>
      </c>
      <c r="E75" s="160">
        <v>80</v>
      </c>
      <c r="F75" s="186">
        <v>120</v>
      </c>
      <c r="G75" s="92">
        <v>1</v>
      </c>
      <c r="H75" s="51">
        <v>5</v>
      </c>
      <c r="I75" s="129" t="s">
        <v>23</v>
      </c>
      <c r="J75" s="130" t="s">
        <v>24</v>
      </c>
      <c r="K75" s="139" t="s">
        <v>28</v>
      </c>
    </row>
    <row r="76" spans="1:11" s="6" customFormat="1" ht="28.5" customHeight="1" outlineLevel="1" x14ac:dyDescent="0.3">
      <c r="A76" s="28" t="s">
        <v>51</v>
      </c>
      <c r="B76" s="134" t="s">
        <v>52</v>
      </c>
      <c r="C76" s="189">
        <v>20</v>
      </c>
      <c r="D76" s="47">
        <v>10</v>
      </c>
      <c r="E76" s="160">
        <v>60</v>
      </c>
      <c r="F76" s="111">
        <f t="shared" ref="F76:F78" si="4">SUM(C76:E76)</f>
        <v>90</v>
      </c>
      <c r="G76" s="92">
        <v>1</v>
      </c>
      <c r="H76" s="51">
        <v>6</v>
      </c>
      <c r="I76" s="129" t="s">
        <v>23</v>
      </c>
      <c r="J76" s="130" t="s">
        <v>24</v>
      </c>
      <c r="K76" s="138"/>
    </row>
    <row r="77" spans="1:11" s="6" customFormat="1" ht="28.5" customHeight="1" outlineLevel="1" x14ac:dyDescent="0.3">
      <c r="A77" s="28" t="s">
        <v>55</v>
      </c>
      <c r="B77" s="134" t="s">
        <v>56</v>
      </c>
      <c r="C77" s="189">
        <v>20</v>
      </c>
      <c r="D77" s="115">
        <v>10</v>
      </c>
      <c r="E77" s="160">
        <v>90</v>
      </c>
      <c r="F77" s="111">
        <f t="shared" si="4"/>
        <v>120</v>
      </c>
      <c r="G77" s="92">
        <v>1</v>
      </c>
      <c r="H77" s="51">
        <v>6</v>
      </c>
      <c r="I77" s="129" t="s">
        <v>23</v>
      </c>
      <c r="J77" s="130" t="s">
        <v>24</v>
      </c>
      <c r="K77" s="138"/>
    </row>
    <row r="78" spans="1:11" s="6" customFormat="1" ht="28.5" customHeight="1" outlineLevel="1" thickBot="1" x14ac:dyDescent="0.35">
      <c r="A78" s="31" t="s">
        <v>57</v>
      </c>
      <c r="B78" s="135" t="s">
        <v>58</v>
      </c>
      <c r="C78" s="190">
        <v>25</v>
      </c>
      <c r="D78" s="48">
        <v>10</v>
      </c>
      <c r="E78" s="161">
        <v>40</v>
      </c>
      <c r="F78" s="162">
        <f t="shared" si="4"/>
        <v>75</v>
      </c>
      <c r="G78" s="92">
        <v>1</v>
      </c>
      <c r="H78" s="52">
        <v>6</v>
      </c>
      <c r="I78" s="140" t="s">
        <v>23</v>
      </c>
      <c r="J78" s="119" t="s">
        <v>24</v>
      </c>
      <c r="K78" s="151"/>
    </row>
    <row r="79" spans="1:11" s="6" customFormat="1" ht="14.5" outlineLevel="1" thickBot="1" x14ac:dyDescent="0.35">
      <c r="A79" s="214" t="s">
        <v>92</v>
      </c>
      <c r="B79" s="148"/>
      <c r="C79" s="148"/>
      <c r="D79" s="148"/>
      <c r="E79" s="149"/>
      <c r="F79" s="148"/>
      <c r="G79" s="93"/>
      <c r="H79" s="149"/>
      <c r="I79" s="149"/>
      <c r="J79" s="149"/>
      <c r="K79" s="150"/>
    </row>
    <row r="80" spans="1:11" s="6" customFormat="1" ht="28.5" customHeight="1" outlineLevel="1" x14ac:dyDescent="0.3">
      <c r="A80" s="53" t="s">
        <v>62</v>
      </c>
      <c r="B80" s="133" t="s">
        <v>63</v>
      </c>
      <c r="C80" s="53">
        <v>40</v>
      </c>
      <c r="D80" s="54">
        <v>20</v>
      </c>
      <c r="E80" s="78">
        <v>50</v>
      </c>
      <c r="F80" s="136">
        <v>110</v>
      </c>
      <c r="G80" s="92"/>
      <c r="H80" s="56">
        <v>5</v>
      </c>
      <c r="I80" s="57" t="s">
        <v>64</v>
      </c>
      <c r="J80" s="58" t="s">
        <v>24</v>
      </c>
      <c r="K80" s="50" t="s">
        <v>28</v>
      </c>
    </row>
    <row r="81" spans="1:11" s="6" customFormat="1" ht="28.5" customHeight="1" outlineLevel="1" x14ac:dyDescent="0.3">
      <c r="A81" s="55" t="s">
        <v>79</v>
      </c>
      <c r="B81" s="71" t="s">
        <v>130</v>
      </c>
      <c r="C81" s="55">
        <v>40</v>
      </c>
      <c r="D81" s="115">
        <v>10</v>
      </c>
      <c r="E81" s="76">
        <v>40</v>
      </c>
      <c r="F81" s="114">
        <v>90</v>
      </c>
      <c r="G81" s="92">
        <v>1</v>
      </c>
      <c r="H81" s="51">
        <v>6</v>
      </c>
      <c r="I81" s="22" t="s">
        <v>64</v>
      </c>
      <c r="J81" s="23" t="s">
        <v>24</v>
      </c>
      <c r="K81" s="30" t="s">
        <v>28</v>
      </c>
    </row>
    <row r="82" spans="1:11" s="6" customFormat="1" ht="28.5" customHeight="1" outlineLevel="1" x14ac:dyDescent="0.3">
      <c r="A82" s="55" t="s">
        <v>65</v>
      </c>
      <c r="B82" s="116" t="s">
        <v>66</v>
      </c>
      <c r="C82" s="55">
        <v>50</v>
      </c>
      <c r="D82" s="115">
        <v>10</v>
      </c>
      <c r="E82" s="79">
        <v>100</v>
      </c>
      <c r="F82" s="39">
        <v>160</v>
      </c>
      <c r="G82" s="92"/>
      <c r="H82" s="59">
        <v>6</v>
      </c>
      <c r="I82" s="22" t="s">
        <v>64</v>
      </c>
      <c r="J82" s="20" t="s">
        <v>24</v>
      </c>
      <c r="K82" s="27" t="s">
        <v>28</v>
      </c>
    </row>
    <row r="83" spans="1:11" s="6" customFormat="1" ht="28.5" customHeight="1" outlineLevel="1" x14ac:dyDescent="0.3">
      <c r="A83" s="55" t="s">
        <v>67</v>
      </c>
      <c r="B83" s="116" t="s">
        <v>68</v>
      </c>
      <c r="C83" s="55">
        <v>50</v>
      </c>
      <c r="D83" s="115">
        <v>10</v>
      </c>
      <c r="E83" s="79">
        <v>60</v>
      </c>
      <c r="F83" s="39">
        <v>120</v>
      </c>
      <c r="G83" s="92"/>
      <c r="H83" s="59">
        <v>7</v>
      </c>
      <c r="I83" s="22" t="s">
        <v>64</v>
      </c>
      <c r="J83" s="20" t="s">
        <v>24</v>
      </c>
      <c r="K83" s="27" t="s">
        <v>28</v>
      </c>
    </row>
    <row r="84" spans="1:11" s="6" customFormat="1" ht="28.5" customHeight="1" outlineLevel="1" x14ac:dyDescent="0.3">
      <c r="A84" s="55" t="s">
        <v>53</v>
      </c>
      <c r="B84" s="116" t="s">
        <v>54</v>
      </c>
      <c r="C84" s="55">
        <v>20</v>
      </c>
      <c r="D84" s="115">
        <v>10</v>
      </c>
      <c r="E84" s="75">
        <v>70</v>
      </c>
      <c r="F84" s="112">
        <f t="shared" ref="F84:F86" si="5">SUM(C84:E84)</f>
        <v>100</v>
      </c>
      <c r="G84" s="92">
        <v>1</v>
      </c>
      <c r="H84" s="62">
        <v>6</v>
      </c>
      <c r="I84" s="22" t="s">
        <v>64</v>
      </c>
      <c r="J84" s="23" t="s">
        <v>24</v>
      </c>
      <c r="K84" s="27"/>
    </row>
    <row r="85" spans="1:11" s="6" customFormat="1" ht="28.5" customHeight="1" outlineLevel="1" x14ac:dyDescent="0.3">
      <c r="A85" s="55" t="s">
        <v>69</v>
      </c>
      <c r="B85" s="116" t="s">
        <v>70</v>
      </c>
      <c r="C85" s="55">
        <v>40</v>
      </c>
      <c r="D85" s="115">
        <v>10</v>
      </c>
      <c r="E85" s="79">
        <v>100</v>
      </c>
      <c r="F85" s="39">
        <f t="shared" si="5"/>
        <v>150</v>
      </c>
      <c r="G85" s="92"/>
      <c r="H85" s="59">
        <v>6</v>
      </c>
      <c r="I85" s="22" t="s">
        <v>64</v>
      </c>
      <c r="J85" s="20" t="s">
        <v>24</v>
      </c>
      <c r="K85" s="27"/>
    </row>
    <row r="86" spans="1:11" s="6" customFormat="1" ht="28.5" customHeight="1" outlineLevel="1" x14ac:dyDescent="0.3">
      <c r="A86" s="55" t="s">
        <v>71</v>
      </c>
      <c r="B86" s="116" t="s">
        <v>72</v>
      </c>
      <c r="C86" s="55">
        <v>40</v>
      </c>
      <c r="D86" s="115">
        <v>10</v>
      </c>
      <c r="E86" s="79">
        <v>70</v>
      </c>
      <c r="F86" s="39">
        <f t="shared" si="5"/>
        <v>120</v>
      </c>
      <c r="G86" s="92"/>
      <c r="H86" s="59">
        <v>6</v>
      </c>
      <c r="I86" s="22" t="s">
        <v>64</v>
      </c>
      <c r="J86" s="20" t="s">
        <v>24</v>
      </c>
      <c r="K86" s="27"/>
    </row>
    <row r="87" spans="1:11" s="6" customFormat="1" ht="28.5" customHeight="1" outlineLevel="1" thickBot="1" x14ac:dyDescent="0.35">
      <c r="A87" s="83" t="s">
        <v>59</v>
      </c>
      <c r="B87" s="120" t="s">
        <v>60</v>
      </c>
      <c r="C87" s="83">
        <v>30</v>
      </c>
      <c r="D87" s="84">
        <v>10</v>
      </c>
      <c r="E87" s="76">
        <v>80</v>
      </c>
      <c r="F87" s="146">
        <f t="shared" ref="F87" si="6">SUM(C87:E87)</f>
        <v>120</v>
      </c>
      <c r="G87" s="92"/>
      <c r="H87" s="61">
        <v>6</v>
      </c>
      <c r="I87" s="32" t="s">
        <v>64</v>
      </c>
      <c r="J87" s="33" t="s">
        <v>24</v>
      </c>
      <c r="K87" s="60"/>
    </row>
    <row r="88" spans="1:11" s="6" customFormat="1" ht="14.5" outlineLevel="1" thickBot="1" x14ac:dyDescent="0.35">
      <c r="A88" s="121" t="s">
        <v>75</v>
      </c>
      <c r="B88" s="97"/>
      <c r="C88" s="125"/>
      <c r="D88" s="125"/>
      <c r="E88" s="66"/>
      <c r="F88" s="125"/>
      <c r="G88" s="93"/>
      <c r="H88" s="124"/>
      <c r="I88" s="124"/>
      <c r="J88" s="124"/>
      <c r="K88" s="126"/>
    </row>
    <row r="89" spans="1:11" s="6" customFormat="1" ht="28.5" customHeight="1" outlineLevel="1" x14ac:dyDescent="0.3">
      <c r="A89" s="28" t="s">
        <v>80</v>
      </c>
      <c r="B89" s="71" t="s">
        <v>81</v>
      </c>
      <c r="C89" s="53">
        <v>50</v>
      </c>
      <c r="D89" s="54">
        <v>10</v>
      </c>
      <c r="E89" s="76">
        <v>100</v>
      </c>
      <c r="F89" s="136">
        <f t="shared" ref="F89:F90" si="7">SUM(C89:E89)</f>
        <v>160</v>
      </c>
      <c r="G89" s="92"/>
      <c r="H89" s="56">
        <v>5</v>
      </c>
      <c r="I89" s="57" t="s">
        <v>78</v>
      </c>
      <c r="J89" s="58" t="s">
        <v>24</v>
      </c>
      <c r="K89" s="141" t="s">
        <v>28</v>
      </c>
    </row>
    <row r="90" spans="1:11" s="6" customFormat="1" ht="28.5" customHeight="1" outlineLevel="1" x14ac:dyDescent="0.3">
      <c r="A90" s="28" t="s">
        <v>82</v>
      </c>
      <c r="B90" s="71" t="s">
        <v>83</v>
      </c>
      <c r="C90" s="55">
        <v>50</v>
      </c>
      <c r="D90" s="115">
        <v>20</v>
      </c>
      <c r="E90" s="76">
        <v>80</v>
      </c>
      <c r="F90" s="39">
        <f t="shared" si="7"/>
        <v>150</v>
      </c>
      <c r="G90" s="92"/>
      <c r="H90" s="137">
        <v>6</v>
      </c>
      <c r="I90" s="132" t="s">
        <v>78</v>
      </c>
      <c r="J90" s="131" t="s">
        <v>24</v>
      </c>
      <c r="K90" s="142" t="s">
        <v>28</v>
      </c>
    </row>
    <row r="91" spans="1:11" s="6" customFormat="1" ht="28.5" customHeight="1" outlineLevel="1" x14ac:dyDescent="0.3">
      <c r="A91" s="64" t="s">
        <v>73</v>
      </c>
      <c r="B91" s="74" t="s">
        <v>74</v>
      </c>
      <c r="C91" s="55">
        <v>50</v>
      </c>
      <c r="D91" s="115">
        <v>20</v>
      </c>
      <c r="E91" s="80">
        <v>80</v>
      </c>
      <c r="F91" s="39">
        <f t="shared" ref="F91:F93" si="8">SUM(C91:E91)</f>
        <v>150</v>
      </c>
      <c r="G91" s="92"/>
      <c r="H91" s="137">
        <v>6</v>
      </c>
      <c r="I91" s="132" t="s">
        <v>78</v>
      </c>
      <c r="J91" s="131" t="s">
        <v>24</v>
      </c>
      <c r="K91" s="143"/>
    </row>
    <row r="92" spans="1:11" s="6" customFormat="1" ht="28.5" customHeight="1" outlineLevel="1" x14ac:dyDescent="0.3">
      <c r="A92" s="28" t="s">
        <v>84</v>
      </c>
      <c r="B92" s="71" t="s">
        <v>85</v>
      </c>
      <c r="C92" s="55">
        <v>60</v>
      </c>
      <c r="D92" s="115">
        <v>10</v>
      </c>
      <c r="E92" s="76">
        <v>90</v>
      </c>
      <c r="F92" s="39">
        <f t="shared" si="8"/>
        <v>160</v>
      </c>
      <c r="G92" s="92"/>
      <c r="H92" s="137">
        <v>6</v>
      </c>
      <c r="I92" s="132" t="s">
        <v>78</v>
      </c>
      <c r="J92" s="131" t="s">
        <v>24</v>
      </c>
      <c r="K92" s="142"/>
    </row>
    <row r="93" spans="1:11" s="6" customFormat="1" ht="28.5" customHeight="1" outlineLevel="1" thickBot="1" x14ac:dyDescent="0.35">
      <c r="A93" s="31" t="s">
        <v>86</v>
      </c>
      <c r="B93" s="72" t="s">
        <v>87</v>
      </c>
      <c r="C93" s="83">
        <v>60</v>
      </c>
      <c r="D93" s="84">
        <v>10</v>
      </c>
      <c r="E93" s="77">
        <v>90</v>
      </c>
      <c r="F93" s="40">
        <f t="shared" si="8"/>
        <v>160</v>
      </c>
      <c r="G93" s="92"/>
      <c r="H93" s="117">
        <v>6</v>
      </c>
      <c r="I93" s="118" t="s">
        <v>78</v>
      </c>
      <c r="J93" s="144" t="s">
        <v>24</v>
      </c>
      <c r="K93" s="145"/>
    </row>
    <row r="94" spans="1:11" s="6" customFormat="1" ht="14.5" outlineLevel="1" thickBot="1" x14ac:dyDescent="0.35">
      <c r="A94" s="221" t="s">
        <v>88</v>
      </c>
      <c r="B94" s="222"/>
      <c r="C94" s="127">
        <f>SUMIFS(C61:C93,$G61:$G93,"1")</f>
        <v>657</v>
      </c>
      <c r="D94" s="128">
        <f>SUMIFS(D61:D93,$G61:$G93,"1")</f>
        <v>200</v>
      </c>
      <c r="E94" s="216">
        <f>SUMIFS(E61:E93,$G61:$G93,"1")</f>
        <v>1323</v>
      </c>
      <c r="F94" s="38"/>
      <c r="G94" s="94"/>
      <c r="H94" s="42"/>
      <c r="I94" s="42"/>
    </row>
    <row r="95" spans="1:11" s="6" customFormat="1" ht="14.5" outlineLevel="1" thickBot="1" x14ac:dyDescent="0.35">
      <c r="A95" s="35" t="s">
        <v>89</v>
      </c>
      <c r="B95" s="36"/>
      <c r="C95" s="223">
        <f>SUM(C94:D94)</f>
        <v>857</v>
      </c>
      <c r="D95" s="224"/>
      <c r="E95" s="37">
        <f>SUM(E94)</f>
        <v>1323</v>
      </c>
      <c r="G95" s="88"/>
    </row>
    <row r="96" spans="1:11" s="6" customFormat="1" ht="14.5" outlineLevel="1" thickBot="1" x14ac:dyDescent="0.35">
      <c r="A96" s="225" t="s">
        <v>90</v>
      </c>
      <c r="B96" s="226"/>
      <c r="C96" s="227">
        <f>C95+E95</f>
        <v>2180</v>
      </c>
      <c r="D96" s="227"/>
      <c r="E96" s="228"/>
      <c r="G96" s="88"/>
      <c r="H96" s="1"/>
    </row>
    <row r="97" spans="1:12" s="6" customFormat="1" outlineLevel="1" x14ac:dyDescent="0.3">
      <c r="A97" s="229"/>
      <c r="B97" s="230"/>
      <c r="C97" s="4"/>
      <c r="D97" s="4"/>
      <c r="E97" s="4"/>
      <c r="G97" s="88"/>
      <c r="H97" s="1"/>
    </row>
    <row r="98" spans="1:12" s="6" customFormat="1" x14ac:dyDescent="0.3">
      <c r="A98" s="3"/>
      <c r="B98" s="3"/>
      <c r="C98" s="4"/>
      <c r="D98" s="4"/>
      <c r="E98" s="4"/>
      <c r="G98" s="88"/>
    </row>
    <row r="99" spans="1:12" s="6" customFormat="1" ht="14.5" thickBot="1" x14ac:dyDescent="0.35">
      <c r="A99" s="3"/>
      <c r="B99" s="3"/>
      <c r="C99" s="4"/>
      <c r="D99" s="4"/>
      <c r="E99" s="4"/>
      <c r="G99" s="88"/>
    </row>
    <row r="100" spans="1:12" s="6" customFormat="1" ht="14.5" thickBot="1" x14ac:dyDescent="0.35">
      <c r="A100" s="231" t="s">
        <v>93</v>
      </c>
      <c r="B100" s="231"/>
      <c r="C100" s="232"/>
      <c r="D100" s="233" t="str">
        <f>"MINIMUM TQT FOR THIS PATHWAY = "&amp;C138</f>
        <v>MINIMUM TQT FOR THIS PATHWAY = 2210</v>
      </c>
      <c r="E100" s="234"/>
      <c r="F100" s="235"/>
      <c r="G100" s="92"/>
      <c r="H100" s="241" t="s">
        <v>9</v>
      </c>
      <c r="I100" s="242"/>
      <c r="J100" s="242"/>
      <c r="K100" s="243"/>
      <c r="L100" s="2"/>
    </row>
    <row r="101" spans="1:12" s="6" customFormat="1" ht="14.5" outlineLevel="1" thickBot="1" x14ac:dyDescent="0.35">
      <c r="A101" s="236" t="s">
        <v>10</v>
      </c>
      <c r="B101" s="244" t="s">
        <v>11</v>
      </c>
      <c r="C101" s="238" t="s">
        <v>12</v>
      </c>
      <c r="D101" s="228"/>
      <c r="E101" s="239" t="s">
        <v>13</v>
      </c>
      <c r="F101" s="239" t="s">
        <v>14</v>
      </c>
      <c r="G101" s="92"/>
      <c r="H101" s="246" t="s">
        <v>15</v>
      </c>
      <c r="I101" s="248" t="s">
        <v>16</v>
      </c>
      <c r="J101" s="248" t="s">
        <v>17</v>
      </c>
      <c r="K101" s="250" t="s">
        <v>18</v>
      </c>
    </row>
    <row r="102" spans="1:12" s="6" customFormat="1" ht="14.5" outlineLevel="1" thickBot="1" x14ac:dyDescent="0.35">
      <c r="A102" s="237"/>
      <c r="B102" s="245"/>
      <c r="C102" s="219" t="s">
        <v>19</v>
      </c>
      <c r="D102" s="219" t="s">
        <v>20</v>
      </c>
      <c r="E102" s="240"/>
      <c r="F102" s="240"/>
      <c r="G102" s="92"/>
      <c r="H102" s="247"/>
      <c r="I102" s="249"/>
      <c r="J102" s="249"/>
      <c r="K102" s="251"/>
    </row>
    <row r="103" spans="1:12" s="6" customFormat="1" ht="28.5" customHeight="1" outlineLevel="1" x14ac:dyDescent="0.3">
      <c r="A103" s="192" t="s">
        <v>21</v>
      </c>
      <c r="B103" s="193" t="s">
        <v>22</v>
      </c>
      <c r="C103" s="204">
        <v>27</v>
      </c>
      <c r="D103" s="202">
        <v>10</v>
      </c>
      <c r="E103" s="200">
        <v>43</v>
      </c>
      <c r="F103" s="205">
        <f>SUM(C103:E103)</f>
        <v>80</v>
      </c>
      <c r="G103" s="92">
        <v>1</v>
      </c>
      <c r="H103" s="49">
        <v>3</v>
      </c>
      <c r="I103" s="44" t="s">
        <v>23</v>
      </c>
      <c r="J103" s="45" t="s">
        <v>24</v>
      </c>
      <c r="K103" s="50" t="s">
        <v>25</v>
      </c>
    </row>
    <row r="104" spans="1:12" s="6" customFormat="1" ht="28.5" customHeight="1" outlineLevel="1" x14ac:dyDescent="0.3">
      <c r="A104" s="194" t="s">
        <v>26</v>
      </c>
      <c r="B104" s="195" t="s">
        <v>27</v>
      </c>
      <c r="C104" s="209">
        <v>40</v>
      </c>
      <c r="D104" s="206">
        <v>10</v>
      </c>
      <c r="E104" s="181">
        <v>40</v>
      </c>
      <c r="F104" s="165">
        <f t="shared" ref="F104:F111" si="9">SUM(C104:E104)</f>
        <v>90</v>
      </c>
      <c r="G104" s="92">
        <v>1</v>
      </c>
      <c r="H104" s="51">
        <v>6</v>
      </c>
      <c r="I104" s="129" t="s">
        <v>23</v>
      </c>
      <c r="J104" s="130" t="s">
        <v>24</v>
      </c>
      <c r="K104" s="138" t="s">
        <v>28</v>
      </c>
    </row>
    <row r="105" spans="1:12" s="6" customFormat="1" ht="28.5" customHeight="1" outlineLevel="1" x14ac:dyDescent="0.3">
      <c r="A105" s="194" t="s">
        <v>29</v>
      </c>
      <c r="B105" s="195" t="s">
        <v>30</v>
      </c>
      <c r="C105" s="209">
        <v>20</v>
      </c>
      <c r="D105" s="206">
        <v>10</v>
      </c>
      <c r="E105" s="181">
        <v>50</v>
      </c>
      <c r="F105" s="165">
        <f t="shared" si="9"/>
        <v>80</v>
      </c>
      <c r="G105" s="92">
        <v>1</v>
      </c>
      <c r="H105" s="51">
        <v>5</v>
      </c>
      <c r="I105" s="129" t="s">
        <v>23</v>
      </c>
      <c r="J105" s="130" t="s">
        <v>24</v>
      </c>
      <c r="K105" s="138" t="s">
        <v>28</v>
      </c>
    </row>
    <row r="106" spans="1:12" s="6" customFormat="1" ht="28.5" customHeight="1" outlineLevel="1" x14ac:dyDescent="0.3">
      <c r="A106" s="196" t="s">
        <v>31</v>
      </c>
      <c r="B106" s="197" t="s">
        <v>32</v>
      </c>
      <c r="C106" s="209">
        <v>65</v>
      </c>
      <c r="D106" s="206">
        <v>10</v>
      </c>
      <c r="E106" s="181">
        <v>90</v>
      </c>
      <c r="F106" s="165">
        <f t="shared" si="9"/>
        <v>165</v>
      </c>
      <c r="G106" s="92">
        <v>1</v>
      </c>
      <c r="H106" s="51">
        <v>7</v>
      </c>
      <c r="I106" s="129" t="s">
        <v>23</v>
      </c>
      <c r="J106" s="130" t="s">
        <v>24</v>
      </c>
      <c r="K106" s="138"/>
    </row>
    <row r="107" spans="1:12" s="6" customFormat="1" ht="28.5" customHeight="1" outlineLevel="1" x14ac:dyDescent="0.3">
      <c r="A107" s="194" t="s">
        <v>33</v>
      </c>
      <c r="B107" s="195" t="s">
        <v>34</v>
      </c>
      <c r="C107" s="209">
        <v>70</v>
      </c>
      <c r="D107" s="206">
        <v>10</v>
      </c>
      <c r="E107" s="181">
        <v>90</v>
      </c>
      <c r="F107" s="165">
        <f t="shared" si="9"/>
        <v>170</v>
      </c>
      <c r="G107" s="92">
        <v>1</v>
      </c>
      <c r="H107" s="51">
        <v>6</v>
      </c>
      <c r="I107" s="129" t="s">
        <v>23</v>
      </c>
      <c r="J107" s="130" t="s">
        <v>24</v>
      </c>
      <c r="K107" s="138"/>
    </row>
    <row r="108" spans="1:12" s="6" customFormat="1" ht="28.5" customHeight="1" outlineLevel="1" x14ac:dyDescent="0.3">
      <c r="A108" s="194" t="s">
        <v>35</v>
      </c>
      <c r="B108" s="197" t="s">
        <v>129</v>
      </c>
      <c r="C108" s="209">
        <v>30</v>
      </c>
      <c r="D108" s="206">
        <v>10</v>
      </c>
      <c r="E108" s="181">
        <v>60</v>
      </c>
      <c r="F108" s="165">
        <f t="shared" si="9"/>
        <v>100</v>
      </c>
      <c r="G108" s="92">
        <v>1</v>
      </c>
      <c r="H108" s="51">
        <v>7</v>
      </c>
      <c r="I108" s="129" t="s">
        <v>23</v>
      </c>
      <c r="J108" s="130" t="s">
        <v>24</v>
      </c>
      <c r="K108" s="138"/>
    </row>
    <row r="109" spans="1:12" s="6" customFormat="1" ht="28.5" customHeight="1" outlineLevel="1" x14ac:dyDescent="0.3">
      <c r="A109" s="194" t="s">
        <v>36</v>
      </c>
      <c r="B109" s="195" t="s">
        <v>37</v>
      </c>
      <c r="C109" s="209">
        <v>50</v>
      </c>
      <c r="D109" s="206">
        <v>10</v>
      </c>
      <c r="E109" s="181">
        <v>100</v>
      </c>
      <c r="F109" s="165">
        <f t="shared" si="9"/>
        <v>160</v>
      </c>
      <c r="G109" s="92">
        <v>1</v>
      </c>
      <c r="H109" s="51">
        <v>7</v>
      </c>
      <c r="I109" s="129" t="s">
        <v>23</v>
      </c>
      <c r="J109" s="130" t="s">
        <v>24</v>
      </c>
      <c r="K109" s="138"/>
    </row>
    <row r="110" spans="1:12" s="6" customFormat="1" ht="28.5" customHeight="1" outlineLevel="1" x14ac:dyDescent="0.3">
      <c r="A110" s="194" t="s">
        <v>38</v>
      </c>
      <c r="B110" s="195" t="s">
        <v>128</v>
      </c>
      <c r="C110" s="209">
        <v>20</v>
      </c>
      <c r="D110" s="206">
        <v>10</v>
      </c>
      <c r="E110" s="181">
        <v>50</v>
      </c>
      <c r="F110" s="165">
        <f t="shared" si="9"/>
        <v>80</v>
      </c>
      <c r="G110" s="92">
        <v>1</v>
      </c>
      <c r="H110" s="51">
        <v>6</v>
      </c>
      <c r="I110" s="129" t="s">
        <v>23</v>
      </c>
      <c r="J110" s="130" t="s">
        <v>24</v>
      </c>
      <c r="K110" s="138"/>
    </row>
    <row r="111" spans="1:12" s="6" customFormat="1" ht="28.5" customHeight="1" outlineLevel="1" x14ac:dyDescent="0.3">
      <c r="A111" s="194" t="s">
        <v>39</v>
      </c>
      <c r="B111" s="195" t="s">
        <v>40</v>
      </c>
      <c r="C111" s="209">
        <v>50</v>
      </c>
      <c r="D111" s="206">
        <v>10</v>
      </c>
      <c r="E111" s="181">
        <v>100</v>
      </c>
      <c r="F111" s="165">
        <f t="shared" si="9"/>
        <v>160</v>
      </c>
      <c r="G111" s="92">
        <v>1</v>
      </c>
      <c r="H111" s="51">
        <v>7</v>
      </c>
      <c r="I111" s="129" t="s">
        <v>23</v>
      </c>
      <c r="J111" s="130" t="s">
        <v>24</v>
      </c>
      <c r="K111" s="138"/>
    </row>
    <row r="112" spans="1:12" s="6" customFormat="1" ht="28.5" customHeight="1" outlineLevel="1" x14ac:dyDescent="0.3">
      <c r="A112" s="194" t="s">
        <v>41</v>
      </c>
      <c r="B112" s="195" t="s">
        <v>42</v>
      </c>
      <c r="C112" s="209">
        <v>20</v>
      </c>
      <c r="D112" s="206">
        <v>10</v>
      </c>
      <c r="E112" s="181">
        <v>50</v>
      </c>
      <c r="F112" s="165">
        <f>SUM(C112:E112)</f>
        <v>80</v>
      </c>
      <c r="G112" s="92">
        <v>1</v>
      </c>
      <c r="H112" s="51">
        <v>5</v>
      </c>
      <c r="I112" s="129" t="s">
        <v>23</v>
      </c>
      <c r="J112" s="130" t="s">
        <v>24</v>
      </c>
      <c r="K112" s="138"/>
    </row>
    <row r="113" spans="1:11" s="6" customFormat="1" ht="28.5" customHeight="1" outlineLevel="1" x14ac:dyDescent="0.3">
      <c r="A113" s="194" t="s">
        <v>43</v>
      </c>
      <c r="B113" s="195" t="s">
        <v>44</v>
      </c>
      <c r="C113" s="209">
        <v>30</v>
      </c>
      <c r="D113" s="206">
        <v>10</v>
      </c>
      <c r="E113" s="181">
        <v>70</v>
      </c>
      <c r="F113" s="165">
        <f t="shared" ref="F113:F116" si="10">SUM(C113:E113)</f>
        <v>110</v>
      </c>
      <c r="G113" s="92">
        <v>1</v>
      </c>
      <c r="H113" s="51">
        <v>6</v>
      </c>
      <c r="I113" s="129" t="s">
        <v>23</v>
      </c>
      <c r="J113" s="130" t="s">
        <v>24</v>
      </c>
      <c r="K113" s="138"/>
    </row>
    <row r="114" spans="1:11" s="6" customFormat="1" ht="28.5" customHeight="1" outlineLevel="1" x14ac:dyDescent="0.3">
      <c r="A114" s="194" t="s">
        <v>45</v>
      </c>
      <c r="B114" s="195" t="s">
        <v>46</v>
      </c>
      <c r="C114" s="209">
        <v>30</v>
      </c>
      <c r="D114" s="206">
        <v>10</v>
      </c>
      <c r="E114" s="181">
        <v>70</v>
      </c>
      <c r="F114" s="165">
        <f t="shared" si="10"/>
        <v>110</v>
      </c>
      <c r="G114" s="92">
        <v>1</v>
      </c>
      <c r="H114" s="51">
        <v>6</v>
      </c>
      <c r="I114" s="129" t="s">
        <v>23</v>
      </c>
      <c r="J114" s="130" t="s">
        <v>24</v>
      </c>
      <c r="K114" s="138"/>
    </row>
    <row r="115" spans="1:11" s="6" customFormat="1" ht="28.5" customHeight="1" outlineLevel="1" x14ac:dyDescent="0.3">
      <c r="A115" s="194" t="s">
        <v>47</v>
      </c>
      <c r="B115" s="195" t="s">
        <v>48</v>
      </c>
      <c r="C115" s="209">
        <v>30</v>
      </c>
      <c r="D115" s="206">
        <v>10</v>
      </c>
      <c r="E115" s="181">
        <v>70</v>
      </c>
      <c r="F115" s="165">
        <f t="shared" si="10"/>
        <v>110</v>
      </c>
      <c r="G115" s="92">
        <v>1</v>
      </c>
      <c r="H115" s="51">
        <v>6</v>
      </c>
      <c r="I115" s="129" t="s">
        <v>23</v>
      </c>
      <c r="J115" s="130" t="s">
        <v>24</v>
      </c>
      <c r="K115" s="138"/>
    </row>
    <row r="116" spans="1:11" s="6" customFormat="1" ht="28.5" customHeight="1" outlineLevel="1" x14ac:dyDescent="0.3">
      <c r="A116" s="194" t="s">
        <v>49</v>
      </c>
      <c r="B116" s="197" t="s">
        <v>50</v>
      </c>
      <c r="C116" s="209">
        <v>20</v>
      </c>
      <c r="D116" s="206">
        <v>10</v>
      </c>
      <c r="E116" s="181">
        <v>60</v>
      </c>
      <c r="F116" s="165">
        <f t="shared" si="10"/>
        <v>90</v>
      </c>
      <c r="G116" s="92">
        <v>1</v>
      </c>
      <c r="H116" s="51">
        <v>6</v>
      </c>
      <c r="I116" s="129" t="s">
        <v>23</v>
      </c>
      <c r="J116" s="130" t="s">
        <v>24</v>
      </c>
      <c r="K116" s="138"/>
    </row>
    <row r="117" spans="1:11" s="6" customFormat="1" ht="28.5" customHeight="1" outlineLevel="1" x14ac:dyDescent="0.3">
      <c r="A117" s="28" t="s">
        <v>79</v>
      </c>
      <c r="B117" s="220" t="s">
        <v>130</v>
      </c>
      <c r="C117" s="189">
        <v>40</v>
      </c>
      <c r="D117" s="154">
        <v>10</v>
      </c>
      <c r="E117" s="160">
        <v>40</v>
      </c>
      <c r="F117" s="187">
        <v>90</v>
      </c>
      <c r="G117" s="92">
        <v>1</v>
      </c>
      <c r="H117" s="51">
        <v>6</v>
      </c>
      <c r="I117" s="129" t="s">
        <v>23</v>
      </c>
      <c r="J117" s="130" t="s">
        <v>24</v>
      </c>
      <c r="K117" s="139" t="s">
        <v>28</v>
      </c>
    </row>
    <row r="118" spans="1:11" s="6" customFormat="1" ht="28.5" customHeight="1" outlineLevel="1" x14ac:dyDescent="0.3">
      <c r="A118" s="28" t="s">
        <v>53</v>
      </c>
      <c r="B118" s="116" t="s">
        <v>54</v>
      </c>
      <c r="C118" s="189">
        <v>20</v>
      </c>
      <c r="D118" s="154">
        <v>10</v>
      </c>
      <c r="E118" s="160">
        <v>70</v>
      </c>
      <c r="F118" s="165">
        <f t="shared" ref="F118:F120" si="11">SUM(C118:E118)</f>
        <v>100</v>
      </c>
      <c r="G118" s="92">
        <v>1</v>
      </c>
      <c r="H118" s="51">
        <v>6</v>
      </c>
      <c r="I118" s="129" t="s">
        <v>23</v>
      </c>
      <c r="J118" s="130" t="s">
        <v>24</v>
      </c>
      <c r="K118" s="138"/>
    </row>
    <row r="119" spans="1:11" s="6" customFormat="1" ht="28.5" customHeight="1" outlineLevel="1" x14ac:dyDescent="0.3">
      <c r="A119" s="55" t="s">
        <v>69</v>
      </c>
      <c r="B119" s="116" t="s">
        <v>70</v>
      </c>
      <c r="C119" s="210">
        <v>40</v>
      </c>
      <c r="D119" s="153">
        <v>10</v>
      </c>
      <c r="E119" s="159">
        <v>100</v>
      </c>
      <c r="F119" s="187">
        <f t="shared" si="11"/>
        <v>150</v>
      </c>
      <c r="G119" s="92">
        <v>1</v>
      </c>
      <c r="H119" s="137">
        <v>6</v>
      </c>
      <c r="I119" s="132" t="s">
        <v>23</v>
      </c>
      <c r="J119" s="131" t="s">
        <v>24</v>
      </c>
      <c r="K119" s="138"/>
    </row>
    <row r="120" spans="1:11" s="6" customFormat="1" ht="28.5" customHeight="1" outlineLevel="1" thickBot="1" x14ac:dyDescent="0.35">
      <c r="A120" s="83" t="s">
        <v>71</v>
      </c>
      <c r="B120" s="120" t="s">
        <v>72</v>
      </c>
      <c r="C120" s="215">
        <v>40</v>
      </c>
      <c r="D120" s="212">
        <v>10</v>
      </c>
      <c r="E120" s="211">
        <v>70</v>
      </c>
      <c r="F120" s="213">
        <f t="shared" si="11"/>
        <v>120</v>
      </c>
      <c r="G120" s="92">
        <v>1</v>
      </c>
      <c r="H120" s="117">
        <v>6</v>
      </c>
      <c r="I120" s="118" t="s">
        <v>23</v>
      </c>
      <c r="J120" s="144" t="s">
        <v>24</v>
      </c>
      <c r="K120" s="151"/>
    </row>
    <row r="121" spans="1:11" s="6" customFormat="1" ht="14.5" outlineLevel="1" thickBot="1" x14ac:dyDescent="0.35">
      <c r="A121" s="214" t="s">
        <v>92</v>
      </c>
      <c r="B121" s="148"/>
      <c r="C121" s="148"/>
      <c r="D121" s="148"/>
      <c r="E121" s="148"/>
      <c r="F121" s="148"/>
      <c r="G121" s="93"/>
      <c r="H121" s="148"/>
      <c r="I121" s="148"/>
      <c r="J121" s="148"/>
      <c r="K121" s="170"/>
    </row>
    <row r="122" spans="1:11" s="6" customFormat="1" ht="28.5" customHeight="1" outlineLevel="1" x14ac:dyDescent="0.3">
      <c r="A122" s="53" t="s">
        <v>62</v>
      </c>
      <c r="B122" s="133" t="s">
        <v>63</v>
      </c>
      <c r="C122" s="53">
        <v>40</v>
      </c>
      <c r="D122" s="54">
        <v>20</v>
      </c>
      <c r="E122" s="177">
        <v>50</v>
      </c>
      <c r="F122" s="136">
        <v>110</v>
      </c>
      <c r="G122" s="92"/>
      <c r="H122" s="56">
        <v>5</v>
      </c>
      <c r="I122" s="57" t="s">
        <v>64</v>
      </c>
      <c r="J122" s="58" t="s">
        <v>24</v>
      </c>
      <c r="K122" s="50" t="s">
        <v>28</v>
      </c>
    </row>
    <row r="123" spans="1:11" s="6" customFormat="1" ht="28.5" customHeight="1" outlineLevel="1" x14ac:dyDescent="0.3">
      <c r="A123" s="55" t="s">
        <v>65</v>
      </c>
      <c r="B123" s="116" t="s">
        <v>66</v>
      </c>
      <c r="C123" s="55">
        <v>50</v>
      </c>
      <c r="D123" s="115">
        <v>10</v>
      </c>
      <c r="E123" s="178">
        <v>100</v>
      </c>
      <c r="F123" s="39">
        <v>160</v>
      </c>
      <c r="G123" s="92"/>
      <c r="H123" s="137">
        <v>6</v>
      </c>
      <c r="I123" s="132" t="s">
        <v>64</v>
      </c>
      <c r="J123" s="131" t="s">
        <v>24</v>
      </c>
      <c r="K123" s="138" t="s">
        <v>28</v>
      </c>
    </row>
    <row r="124" spans="1:11" s="6" customFormat="1" ht="28.5" customHeight="1" outlineLevel="1" x14ac:dyDescent="0.3">
      <c r="A124" s="55" t="s">
        <v>67</v>
      </c>
      <c r="B124" s="116" t="s">
        <v>68</v>
      </c>
      <c r="C124" s="55">
        <v>50</v>
      </c>
      <c r="D124" s="115">
        <v>10</v>
      </c>
      <c r="E124" s="178">
        <v>60</v>
      </c>
      <c r="F124" s="39">
        <v>120</v>
      </c>
      <c r="G124" s="92"/>
      <c r="H124" s="137">
        <v>7</v>
      </c>
      <c r="I124" s="132" t="s">
        <v>64</v>
      </c>
      <c r="J124" s="131" t="s">
        <v>24</v>
      </c>
      <c r="K124" s="138" t="s">
        <v>28</v>
      </c>
    </row>
    <row r="125" spans="1:11" s="6" customFormat="1" ht="28.5" customHeight="1" outlineLevel="1" x14ac:dyDescent="0.3">
      <c r="A125" s="28" t="s">
        <v>51</v>
      </c>
      <c r="B125" s="134" t="s">
        <v>52</v>
      </c>
      <c r="C125" s="28">
        <v>20</v>
      </c>
      <c r="D125" s="47">
        <v>10</v>
      </c>
      <c r="E125" s="179">
        <v>60</v>
      </c>
      <c r="F125" s="111">
        <f t="shared" ref="F125:F129" si="12">SUM(C125:E125)</f>
        <v>90</v>
      </c>
      <c r="G125" s="92">
        <v>1</v>
      </c>
      <c r="H125" s="51">
        <v>6</v>
      </c>
      <c r="I125" s="129" t="s">
        <v>64</v>
      </c>
      <c r="J125" s="130" t="s">
        <v>24</v>
      </c>
      <c r="K125" s="138"/>
    </row>
    <row r="126" spans="1:11" s="6" customFormat="1" ht="28.5" customHeight="1" outlineLevel="1" x14ac:dyDescent="0.3">
      <c r="A126" s="28" t="s">
        <v>55</v>
      </c>
      <c r="B126" s="134" t="s">
        <v>56</v>
      </c>
      <c r="C126" s="28">
        <v>20</v>
      </c>
      <c r="D126" s="115">
        <v>10</v>
      </c>
      <c r="E126" s="179">
        <v>90</v>
      </c>
      <c r="F126" s="181">
        <f t="shared" si="12"/>
        <v>120</v>
      </c>
      <c r="G126" s="92"/>
      <c r="H126" s="51">
        <v>6</v>
      </c>
      <c r="I126" s="129" t="s">
        <v>64</v>
      </c>
      <c r="J126" s="130" t="s">
        <v>24</v>
      </c>
      <c r="K126" s="138"/>
    </row>
    <row r="127" spans="1:11" s="6" customFormat="1" ht="28.5" customHeight="1" outlineLevel="1" x14ac:dyDescent="0.3">
      <c r="A127" s="28" t="s">
        <v>57</v>
      </c>
      <c r="B127" s="134" t="s">
        <v>58</v>
      </c>
      <c r="C127" s="28">
        <v>25</v>
      </c>
      <c r="D127" s="47">
        <v>10</v>
      </c>
      <c r="E127" s="179">
        <v>40</v>
      </c>
      <c r="F127" s="111">
        <f t="shared" si="12"/>
        <v>75</v>
      </c>
      <c r="G127" s="92">
        <v>1</v>
      </c>
      <c r="H127" s="51">
        <v>6</v>
      </c>
      <c r="I127" s="129" t="s">
        <v>64</v>
      </c>
      <c r="J127" s="130" t="s">
        <v>24</v>
      </c>
      <c r="K127" s="138"/>
    </row>
    <row r="128" spans="1:11" s="6" customFormat="1" ht="28.5" customHeight="1" outlineLevel="1" x14ac:dyDescent="0.3">
      <c r="A128" s="28" t="s">
        <v>84</v>
      </c>
      <c r="B128" s="134" t="s">
        <v>85</v>
      </c>
      <c r="C128" s="28">
        <v>60</v>
      </c>
      <c r="D128" s="47">
        <v>10</v>
      </c>
      <c r="E128" s="179">
        <v>90</v>
      </c>
      <c r="F128" s="39">
        <f t="shared" si="12"/>
        <v>160</v>
      </c>
      <c r="G128" s="92"/>
      <c r="H128" s="51">
        <v>6</v>
      </c>
      <c r="I128" s="129" t="s">
        <v>64</v>
      </c>
      <c r="J128" s="130" t="s">
        <v>24</v>
      </c>
      <c r="K128" s="139"/>
    </row>
    <row r="129" spans="1:12" s="6" customFormat="1" ht="28.5" customHeight="1" outlineLevel="1" x14ac:dyDescent="0.3">
      <c r="A129" s="28" t="s">
        <v>86</v>
      </c>
      <c r="B129" s="134" t="s">
        <v>87</v>
      </c>
      <c r="C129" s="28">
        <v>60</v>
      </c>
      <c r="D129" s="47">
        <v>10</v>
      </c>
      <c r="E129" s="179">
        <v>90</v>
      </c>
      <c r="F129" s="39">
        <f t="shared" si="12"/>
        <v>160</v>
      </c>
      <c r="G129" s="92"/>
      <c r="H129" s="51">
        <v>6</v>
      </c>
      <c r="I129" s="129" t="s">
        <v>64</v>
      </c>
      <c r="J129" s="130" t="s">
        <v>24</v>
      </c>
      <c r="K129" s="139"/>
    </row>
    <row r="130" spans="1:12" s="6" customFormat="1" ht="28.5" customHeight="1" outlineLevel="1" thickBot="1" x14ac:dyDescent="0.35">
      <c r="A130" s="31" t="s">
        <v>59</v>
      </c>
      <c r="B130" s="135" t="s">
        <v>60</v>
      </c>
      <c r="C130" s="31">
        <v>30</v>
      </c>
      <c r="D130" s="48">
        <v>10</v>
      </c>
      <c r="E130" s="180">
        <v>80</v>
      </c>
      <c r="F130" s="182">
        <f t="shared" ref="F130" si="13">SUM(C130:E130)</f>
        <v>120</v>
      </c>
      <c r="G130" s="92"/>
      <c r="H130" s="52">
        <v>6</v>
      </c>
      <c r="I130" s="140" t="s">
        <v>64</v>
      </c>
      <c r="J130" s="119" t="s">
        <v>24</v>
      </c>
      <c r="K130" s="151"/>
    </row>
    <row r="131" spans="1:12" s="6" customFormat="1" ht="14.5" outlineLevel="1" thickBot="1" x14ac:dyDescent="0.35">
      <c r="A131" s="121" t="s">
        <v>75</v>
      </c>
      <c r="B131" s="97"/>
      <c r="C131" s="97"/>
      <c r="D131" s="97"/>
      <c r="E131" s="97"/>
      <c r="F131" s="97"/>
      <c r="G131" s="93"/>
      <c r="H131" s="97"/>
      <c r="I131" s="97"/>
      <c r="J131" s="97"/>
      <c r="K131" s="157"/>
    </row>
    <row r="132" spans="1:12" s="6" customFormat="1" ht="28.5" customHeight="1" outlineLevel="1" x14ac:dyDescent="0.3">
      <c r="A132" s="26" t="s">
        <v>76</v>
      </c>
      <c r="B132" s="70" t="s">
        <v>77</v>
      </c>
      <c r="C132" s="43">
        <v>30</v>
      </c>
      <c r="D132" s="46">
        <v>10</v>
      </c>
      <c r="E132" s="75">
        <v>80</v>
      </c>
      <c r="F132" s="41">
        <v>120</v>
      </c>
      <c r="G132" s="92"/>
      <c r="H132" s="59">
        <v>5</v>
      </c>
      <c r="I132" s="21" t="s">
        <v>78</v>
      </c>
      <c r="J132" s="20" t="s">
        <v>24</v>
      </c>
      <c r="K132" s="122" t="s">
        <v>28</v>
      </c>
    </row>
    <row r="133" spans="1:12" s="6" customFormat="1" ht="28.5" customHeight="1" outlineLevel="1" x14ac:dyDescent="0.3">
      <c r="A133" s="28" t="s">
        <v>80</v>
      </c>
      <c r="B133" s="71" t="s">
        <v>81</v>
      </c>
      <c r="C133" s="28">
        <v>50</v>
      </c>
      <c r="D133" s="47">
        <v>10</v>
      </c>
      <c r="E133" s="76">
        <v>100</v>
      </c>
      <c r="F133" s="39">
        <f t="shared" ref="F133:F134" si="14">SUM(C133:E133)</f>
        <v>160</v>
      </c>
      <c r="G133" s="92"/>
      <c r="H133" s="137">
        <v>5</v>
      </c>
      <c r="I133" s="21" t="s">
        <v>78</v>
      </c>
      <c r="J133" s="20" t="s">
        <v>24</v>
      </c>
      <c r="K133" s="122" t="s">
        <v>28</v>
      </c>
    </row>
    <row r="134" spans="1:12" s="6" customFormat="1" ht="28.5" customHeight="1" outlineLevel="1" x14ac:dyDescent="0.3">
      <c r="A134" s="28" t="s">
        <v>82</v>
      </c>
      <c r="B134" s="71" t="s">
        <v>83</v>
      </c>
      <c r="C134" s="28">
        <v>50</v>
      </c>
      <c r="D134" s="47">
        <v>20</v>
      </c>
      <c r="E134" s="76">
        <v>80</v>
      </c>
      <c r="F134" s="39">
        <f t="shared" si="14"/>
        <v>150</v>
      </c>
      <c r="G134" s="92"/>
      <c r="H134" s="137">
        <v>6</v>
      </c>
      <c r="I134" s="21" t="s">
        <v>78</v>
      </c>
      <c r="J134" s="20" t="s">
        <v>24</v>
      </c>
      <c r="K134" s="122" t="s">
        <v>28</v>
      </c>
    </row>
    <row r="135" spans="1:12" s="6" customFormat="1" ht="28.5" customHeight="1" outlineLevel="1" thickBot="1" x14ac:dyDescent="0.35">
      <c r="A135" s="31" t="s">
        <v>73</v>
      </c>
      <c r="B135" s="120" t="s">
        <v>74</v>
      </c>
      <c r="C135" s="83">
        <v>50</v>
      </c>
      <c r="D135" s="84">
        <v>20</v>
      </c>
      <c r="E135" s="80">
        <v>80</v>
      </c>
      <c r="F135" s="40">
        <f t="shared" ref="F135" si="15">SUM(C135:E135)</f>
        <v>150</v>
      </c>
      <c r="G135" s="92"/>
      <c r="H135" s="117">
        <v>6</v>
      </c>
      <c r="I135" s="118" t="s">
        <v>78</v>
      </c>
      <c r="J135" s="144" t="s">
        <v>24</v>
      </c>
      <c r="K135" s="145"/>
    </row>
    <row r="136" spans="1:12" s="6" customFormat="1" ht="14.5" outlineLevel="1" thickBot="1" x14ac:dyDescent="0.35">
      <c r="A136" s="221" t="s">
        <v>88</v>
      </c>
      <c r="B136" s="222"/>
      <c r="C136" s="68">
        <f>SUMIFS(C103:C135,$G103:$G135,"1")</f>
        <v>687</v>
      </c>
      <c r="D136" s="69">
        <f>SUMIFS(D103:D135,$G103:$G135,"1")</f>
        <v>200</v>
      </c>
      <c r="E136" s="69">
        <f>SUMIFS(E103:E135,$G103:$G135,"1")</f>
        <v>1323</v>
      </c>
      <c r="F136" s="38"/>
      <c r="G136" s="94"/>
      <c r="H136" s="42"/>
      <c r="I136" s="42"/>
    </row>
    <row r="137" spans="1:12" s="6" customFormat="1" ht="14.5" outlineLevel="1" thickBot="1" x14ac:dyDescent="0.35">
      <c r="A137" s="35" t="s">
        <v>89</v>
      </c>
      <c r="B137" s="36"/>
      <c r="C137" s="223">
        <f>SUM(C136:D136)</f>
        <v>887</v>
      </c>
      <c r="D137" s="224"/>
      <c r="E137" s="37">
        <f>SUM(E136)</f>
        <v>1323</v>
      </c>
      <c r="G137" s="88"/>
    </row>
    <row r="138" spans="1:12" s="6" customFormat="1" ht="14.5" outlineLevel="1" thickBot="1" x14ac:dyDescent="0.35">
      <c r="A138" s="225" t="s">
        <v>90</v>
      </c>
      <c r="B138" s="226"/>
      <c r="C138" s="227">
        <f>C137+E137</f>
        <v>2210</v>
      </c>
      <c r="D138" s="227"/>
      <c r="E138" s="228"/>
      <c r="G138" s="88"/>
      <c r="H138" s="1"/>
    </row>
    <row r="139" spans="1:12" s="6" customFormat="1" outlineLevel="1" x14ac:dyDescent="0.3">
      <c r="A139" s="229"/>
      <c r="B139" s="230"/>
      <c r="C139" s="4"/>
      <c r="D139" s="4"/>
      <c r="E139" s="4"/>
      <c r="G139" s="88"/>
      <c r="H139" s="1"/>
    </row>
    <row r="140" spans="1:12" s="6" customFormat="1" x14ac:dyDescent="0.3">
      <c r="A140" s="3"/>
      <c r="B140" s="3"/>
      <c r="C140" s="4"/>
      <c r="D140" s="4"/>
      <c r="E140" s="4"/>
      <c r="G140" s="88"/>
    </row>
    <row r="141" spans="1:12" s="6" customFormat="1" ht="16" customHeight="1" thickBot="1" x14ac:dyDescent="0.35">
      <c r="A141" s="3"/>
      <c r="B141" s="3"/>
      <c r="C141" s="4"/>
      <c r="D141" s="4"/>
      <c r="E141" s="4"/>
      <c r="G141" s="88"/>
    </row>
    <row r="142" spans="1:12" s="6" customFormat="1" ht="14.5" thickBot="1" x14ac:dyDescent="0.35">
      <c r="A142" s="252" t="s">
        <v>94</v>
      </c>
      <c r="B142" s="252"/>
      <c r="C142" s="253"/>
      <c r="D142" s="233" t="str">
        <f>"MINIMUM TQT FOR THIS PATHWAY = "&amp;C180</f>
        <v>MINIMUM TQT FOR THIS PATHWAY = 2270</v>
      </c>
      <c r="E142" s="234"/>
      <c r="F142" s="235"/>
      <c r="G142" s="92"/>
      <c r="H142" s="241" t="s">
        <v>9</v>
      </c>
      <c r="I142" s="242"/>
      <c r="J142" s="242"/>
      <c r="K142" s="243"/>
      <c r="L142" s="2"/>
    </row>
    <row r="143" spans="1:12" s="6" customFormat="1" ht="14.5" outlineLevel="1" thickBot="1" x14ac:dyDescent="0.35">
      <c r="A143" s="236" t="s">
        <v>10</v>
      </c>
      <c r="B143" s="244" t="s">
        <v>11</v>
      </c>
      <c r="C143" s="238" t="s">
        <v>12</v>
      </c>
      <c r="D143" s="228"/>
      <c r="E143" s="239" t="s">
        <v>13</v>
      </c>
      <c r="F143" s="239" t="s">
        <v>14</v>
      </c>
      <c r="G143" s="92"/>
      <c r="H143" s="246" t="s">
        <v>15</v>
      </c>
      <c r="I143" s="248" t="s">
        <v>16</v>
      </c>
      <c r="J143" s="248" t="s">
        <v>17</v>
      </c>
      <c r="K143" s="250" t="s">
        <v>18</v>
      </c>
    </row>
    <row r="144" spans="1:12" s="6" customFormat="1" ht="14.5" outlineLevel="1" thickBot="1" x14ac:dyDescent="0.35">
      <c r="A144" s="237"/>
      <c r="B144" s="245"/>
      <c r="C144" s="219" t="s">
        <v>19</v>
      </c>
      <c r="D144" s="219" t="s">
        <v>20</v>
      </c>
      <c r="E144" s="240"/>
      <c r="F144" s="240"/>
      <c r="G144" s="92"/>
      <c r="H144" s="247"/>
      <c r="I144" s="249"/>
      <c r="J144" s="249"/>
      <c r="K144" s="251"/>
    </row>
    <row r="145" spans="1:11" s="6" customFormat="1" ht="28.5" customHeight="1" outlineLevel="1" x14ac:dyDescent="0.3">
      <c r="A145" s="192" t="s">
        <v>21</v>
      </c>
      <c r="B145" s="193" t="s">
        <v>22</v>
      </c>
      <c r="C145" s="198">
        <v>27</v>
      </c>
      <c r="D145" s="199">
        <v>10</v>
      </c>
      <c r="E145" s="200">
        <v>43</v>
      </c>
      <c r="F145" s="201">
        <f>SUM(C145:E145)</f>
        <v>80</v>
      </c>
      <c r="G145" s="92">
        <v>1</v>
      </c>
      <c r="H145" s="49">
        <v>3</v>
      </c>
      <c r="I145" s="44" t="s">
        <v>23</v>
      </c>
      <c r="J145" s="45" t="s">
        <v>24</v>
      </c>
      <c r="K145" s="50" t="s">
        <v>25</v>
      </c>
    </row>
    <row r="146" spans="1:11" s="6" customFormat="1" ht="28.5" customHeight="1" outlineLevel="1" x14ac:dyDescent="0.3">
      <c r="A146" s="194" t="s">
        <v>26</v>
      </c>
      <c r="B146" s="195" t="s">
        <v>27</v>
      </c>
      <c r="C146" s="194">
        <v>40</v>
      </c>
      <c r="D146" s="208">
        <v>10</v>
      </c>
      <c r="E146" s="181">
        <v>40</v>
      </c>
      <c r="F146" s="111">
        <f t="shared" ref="F146:F153" si="16">SUM(C146:E146)</f>
        <v>90</v>
      </c>
      <c r="G146" s="92">
        <v>1</v>
      </c>
      <c r="H146" s="51">
        <v>6</v>
      </c>
      <c r="I146" s="129" t="s">
        <v>23</v>
      </c>
      <c r="J146" s="130" t="s">
        <v>24</v>
      </c>
      <c r="K146" s="138" t="s">
        <v>28</v>
      </c>
    </row>
    <row r="147" spans="1:11" s="6" customFormat="1" ht="28.5" customHeight="1" outlineLevel="1" x14ac:dyDescent="0.3">
      <c r="A147" s="194" t="s">
        <v>29</v>
      </c>
      <c r="B147" s="195" t="s">
        <v>30</v>
      </c>
      <c r="C147" s="194">
        <v>20</v>
      </c>
      <c r="D147" s="208">
        <v>10</v>
      </c>
      <c r="E147" s="181">
        <v>50</v>
      </c>
      <c r="F147" s="111">
        <f t="shared" si="16"/>
        <v>80</v>
      </c>
      <c r="G147" s="92">
        <v>1</v>
      </c>
      <c r="H147" s="51">
        <v>5</v>
      </c>
      <c r="I147" s="129" t="s">
        <v>23</v>
      </c>
      <c r="J147" s="130" t="s">
        <v>24</v>
      </c>
      <c r="K147" s="138" t="s">
        <v>28</v>
      </c>
    </row>
    <row r="148" spans="1:11" s="6" customFormat="1" ht="28.5" customHeight="1" outlineLevel="1" x14ac:dyDescent="0.3">
      <c r="A148" s="196" t="s">
        <v>31</v>
      </c>
      <c r="B148" s="197" t="s">
        <v>32</v>
      </c>
      <c r="C148" s="194">
        <v>65</v>
      </c>
      <c r="D148" s="208">
        <v>10</v>
      </c>
      <c r="E148" s="181">
        <v>90</v>
      </c>
      <c r="F148" s="111">
        <f t="shared" si="16"/>
        <v>165</v>
      </c>
      <c r="G148" s="92">
        <v>1</v>
      </c>
      <c r="H148" s="51">
        <v>7</v>
      </c>
      <c r="I148" s="129" t="s">
        <v>23</v>
      </c>
      <c r="J148" s="130" t="s">
        <v>24</v>
      </c>
      <c r="K148" s="138"/>
    </row>
    <row r="149" spans="1:11" s="6" customFormat="1" ht="28.5" customHeight="1" outlineLevel="1" x14ac:dyDescent="0.3">
      <c r="A149" s="194" t="s">
        <v>33</v>
      </c>
      <c r="B149" s="195" t="s">
        <v>34</v>
      </c>
      <c r="C149" s="194">
        <v>70</v>
      </c>
      <c r="D149" s="208">
        <v>10</v>
      </c>
      <c r="E149" s="181">
        <v>90</v>
      </c>
      <c r="F149" s="111">
        <f t="shared" si="16"/>
        <v>170</v>
      </c>
      <c r="G149" s="92">
        <v>1</v>
      </c>
      <c r="H149" s="51">
        <v>6</v>
      </c>
      <c r="I149" s="129" t="s">
        <v>23</v>
      </c>
      <c r="J149" s="130" t="s">
        <v>24</v>
      </c>
      <c r="K149" s="138"/>
    </row>
    <row r="150" spans="1:11" s="6" customFormat="1" ht="28.5" customHeight="1" outlineLevel="1" x14ac:dyDescent="0.3">
      <c r="A150" s="194" t="s">
        <v>35</v>
      </c>
      <c r="B150" s="197" t="s">
        <v>129</v>
      </c>
      <c r="C150" s="194">
        <v>30</v>
      </c>
      <c r="D150" s="208">
        <v>10</v>
      </c>
      <c r="E150" s="181">
        <v>60</v>
      </c>
      <c r="F150" s="111">
        <f t="shared" si="16"/>
        <v>100</v>
      </c>
      <c r="G150" s="92">
        <v>1</v>
      </c>
      <c r="H150" s="51">
        <v>7</v>
      </c>
      <c r="I150" s="129" t="s">
        <v>23</v>
      </c>
      <c r="J150" s="130" t="s">
        <v>24</v>
      </c>
      <c r="K150" s="138"/>
    </row>
    <row r="151" spans="1:11" s="6" customFormat="1" ht="28.5" customHeight="1" outlineLevel="1" x14ac:dyDescent="0.3">
      <c r="A151" s="194" t="s">
        <v>36</v>
      </c>
      <c r="B151" s="195" t="s">
        <v>37</v>
      </c>
      <c r="C151" s="194">
        <v>50</v>
      </c>
      <c r="D151" s="208">
        <v>10</v>
      </c>
      <c r="E151" s="181">
        <v>100</v>
      </c>
      <c r="F151" s="111">
        <f t="shared" si="16"/>
        <v>160</v>
      </c>
      <c r="G151" s="92">
        <v>1</v>
      </c>
      <c r="H151" s="51">
        <v>7</v>
      </c>
      <c r="I151" s="129" t="s">
        <v>23</v>
      </c>
      <c r="J151" s="130" t="s">
        <v>24</v>
      </c>
      <c r="K151" s="138"/>
    </row>
    <row r="152" spans="1:11" s="6" customFormat="1" ht="28.5" customHeight="1" outlineLevel="1" x14ac:dyDescent="0.3">
      <c r="A152" s="194" t="s">
        <v>38</v>
      </c>
      <c r="B152" s="195" t="s">
        <v>128</v>
      </c>
      <c r="C152" s="194">
        <v>20</v>
      </c>
      <c r="D152" s="208">
        <v>10</v>
      </c>
      <c r="E152" s="181">
        <v>50</v>
      </c>
      <c r="F152" s="111">
        <f t="shared" si="16"/>
        <v>80</v>
      </c>
      <c r="G152" s="92">
        <v>1</v>
      </c>
      <c r="H152" s="51">
        <v>6</v>
      </c>
      <c r="I152" s="129" t="s">
        <v>23</v>
      </c>
      <c r="J152" s="130" t="s">
        <v>24</v>
      </c>
      <c r="K152" s="138"/>
    </row>
    <row r="153" spans="1:11" s="6" customFormat="1" ht="28.5" customHeight="1" outlineLevel="1" x14ac:dyDescent="0.3">
      <c r="A153" s="194" t="s">
        <v>39</v>
      </c>
      <c r="B153" s="195" t="s">
        <v>40</v>
      </c>
      <c r="C153" s="194">
        <v>50</v>
      </c>
      <c r="D153" s="208">
        <v>10</v>
      </c>
      <c r="E153" s="181">
        <v>100</v>
      </c>
      <c r="F153" s="111">
        <f t="shared" si="16"/>
        <v>160</v>
      </c>
      <c r="G153" s="92">
        <v>1</v>
      </c>
      <c r="H153" s="51">
        <v>7</v>
      </c>
      <c r="I153" s="129" t="s">
        <v>23</v>
      </c>
      <c r="J153" s="130" t="s">
        <v>24</v>
      </c>
      <c r="K153" s="138"/>
    </row>
    <row r="154" spans="1:11" s="6" customFormat="1" ht="28.5" customHeight="1" outlineLevel="1" x14ac:dyDescent="0.3">
      <c r="A154" s="194" t="s">
        <v>41</v>
      </c>
      <c r="B154" s="195" t="s">
        <v>42</v>
      </c>
      <c r="C154" s="194">
        <v>20</v>
      </c>
      <c r="D154" s="208">
        <v>10</v>
      </c>
      <c r="E154" s="181">
        <v>50</v>
      </c>
      <c r="F154" s="111">
        <f>SUM(C154:E154)</f>
        <v>80</v>
      </c>
      <c r="G154" s="92">
        <v>1</v>
      </c>
      <c r="H154" s="51">
        <v>5</v>
      </c>
      <c r="I154" s="129" t="s">
        <v>23</v>
      </c>
      <c r="J154" s="130" t="s">
        <v>24</v>
      </c>
      <c r="K154" s="138"/>
    </row>
    <row r="155" spans="1:11" s="6" customFormat="1" ht="28.5" customHeight="1" outlineLevel="1" x14ac:dyDescent="0.3">
      <c r="A155" s="194" t="s">
        <v>43</v>
      </c>
      <c r="B155" s="195" t="s">
        <v>44</v>
      </c>
      <c r="C155" s="194">
        <v>30</v>
      </c>
      <c r="D155" s="208">
        <v>10</v>
      </c>
      <c r="E155" s="181">
        <v>70</v>
      </c>
      <c r="F155" s="111">
        <f t="shared" ref="F155:F158" si="17">SUM(C155:E155)</f>
        <v>110</v>
      </c>
      <c r="G155" s="92">
        <v>1</v>
      </c>
      <c r="H155" s="51">
        <v>6</v>
      </c>
      <c r="I155" s="129" t="s">
        <v>23</v>
      </c>
      <c r="J155" s="130" t="s">
        <v>24</v>
      </c>
      <c r="K155" s="138"/>
    </row>
    <row r="156" spans="1:11" s="6" customFormat="1" ht="28.5" customHeight="1" outlineLevel="1" x14ac:dyDescent="0.3">
      <c r="A156" s="194" t="s">
        <v>45</v>
      </c>
      <c r="B156" s="195" t="s">
        <v>46</v>
      </c>
      <c r="C156" s="194">
        <v>30</v>
      </c>
      <c r="D156" s="208">
        <v>10</v>
      </c>
      <c r="E156" s="181">
        <v>70</v>
      </c>
      <c r="F156" s="111">
        <f t="shared" si="17"/>
        <v>110</v>
      </c>
      <c r="G156" s="92">
        <v>1</v>
      </c>
      <c r="H156" s="51">
        <v>6</v>
      </c>
      <c r="I156" s="129" t="s">
        <v>23</v>
      </c>
      <c r="J156" s="130" t="s">
        <v>24</v>
      </c>
      <c r="K156" s="143"/>
    </row>
    <row r="157" spans="1:11" s="6" customFormat="1" ht="28.5" customHeight="1" outlineLevel="1" x14ac:dyDescent="0.3">
      <c r="A157" s="194" t="s">
        <v>47</v>
      </c>
      <c r="B157" s="195" t="s">
        <v>48</v>
      </c>
      <c r="C157" s="194">
        <v>30</v>
      </c>
      <c r="D157" s="208">
        <v>10</v>
      </c>
      <c r="E157" s="181">
        <v>70</v>
      </c>
      <c r="F157" s="111">
        <f t="shared" si="17"/>
        <v>110</v>
      </c>
      <c r="G157" s="92">
        <v>1</v>
      </c>
      <c r="H157" s="51">
        <v>6</v>
      </c>
      <c r="I157" s="129" t="s">
        <v>23</v>
      </c>
      <c r="J157" s="130" t="s">
        <v>24</v>
      </c>
      <c r="K157" s="143"/>
    </row>
    <row r="158" spans="1:11" s="6" customFormat="1" ht="28.5" customHeight="1" outlineLevel="1" x14ac:dyDescent="0.3">
      <c r="A158" s="194" t="s">
        <v>49</v>
      </c>
      <c r="B158" s="197" t="s">
        <v>50</v>
      </c>
      <c r="C158" s="194">
        <v>20</v>
      </c>
      <c r="D158" s="208">
        <v>10</v>
      </c>
      <c r="E158" s="181">
        <v>60</v>
      </c>
      <c r="F158" s="111">
        <f t="shared" si="17"/>
        <v>90</v>
      </c>
      <c r="G158" s="92">
        <v>1</v>
      </c>
      <c r="H158" s="51">
        <v>6</v>
      </c>
      <c r="I158" s="129" t="s">
        <v>23</v>
      </c>
      <c r="J158" s="130" t="s">
        <v>24</v>
      </c>
      <c r="K158" s="143"/>
    </row>
    <row r="159" spans="1:11" s="6" customFormat="1" ht="28.5" customHeight="1" outlineLevel="1" x14ac:dyDescent="0.3">
      <c r="A159" s="55" t="s">
        <v>65</v>
      </c>
      <c r="B159" s="116" t="s">
        <v>66</v>
      </c>
      <c r="C159" s="55">
        <v>50</v>
      </c>
      <c r="D159" s="115">
        <v>10</v>
      </c>
      <c r="E159" s="159">
        <v>100</v>
      </c>
      <c r="F159" s="186">
        <v>160</v>
      </c>
      <c r="G159" s="92">
        <v>1</v>
      </c>
      <c r="H159" s="137">
        <v>6</v>
      </c>
      <c r="I159" s="132" t="s">
        <v>23</v>
      </c>
      <c r="J159" s="131" t="s">
        <v>24</v>
      </c>
      <c r="K159" s="143" t="s">
        <v>28</v>
      </c>
    </row>
    <row r="160" spans="1:11" s="6" customFormat="1" ht="28.5" customHeight="1" outlineLevel="1" x14ac:dyDescent="0.3">
      <c r="A160" s="28" t="s">
        <v>55</v>
      </c>
      <c r="B160" s="134" t="s">
        <v>56</v>
      </c>
      <c r="C160" s="28">
        <v>20</v>
      </c>
      <c r="D160" s="115">
        <v>10</v>
      </c>
      <c r="E160" s="160">
        <v>90</v>
      </c>
      <c r="F160" s="111">
        <f t="shared" ref="F160:F161" si="18">SUM(C160:E160)</f>
        <v>120</v>
      </c>
      <c r="G160" s="92">
        <v>1</v>
      </c>
      <c r="H160" s="51">
        <v>6</v>
      </c>
      <c r="I160" s="129" t="s">
        <v>23</v>
      </c>
      <c r="J160" s="130" t="s">
        <v>24</v>
      </c>
      <c r="K160" s="143"/>
    </row>
    <row r="161" spans="1:11" s="6" customFormat="1" ht="28.5" customHeight="1" outlineLevel="1" thickBot="1" x14ac:dyDescent="0.35">
      <c r="A161" s="83" t="s">
        <v>69</v>
      </c>
      <c r="B161" s="120" t="s">
        <v>70</v>
      </c>
      <c r="C161" s="83">
        <v>40</v>
      </c>
      <c r="D161" s="84">
        <v>10</v>
      </c>
      <c r="E161" s="211">
        <v>100</v>
      </c>
      <c r="F161" s="188">
        <f t="shared" si="18"/>
        <v>150</v>
      </c>
      <c r="G161" s="92">
        <v>1</v>
      </c>
      <c r="H161" s="117">
        <v>6</v>
      </c>
      <c r="I161" s="118" t="s">
        <v>23</v>
      </c>
      <c r="J161" s="144" t="s">
        <v>24</v>
      </c>
      <c r="K161" s="169"/>
    </row>
    <row r="162" spans="1:11" s="6" customFormat="1" ht="14.5" outlineLevel="1" thickBot="1" x14ac:dyDescent="0.35">
      <c r="A162" s="214" t="s">
        <v>95</v>
      </c>
      <c r="B162" s="148"/>
      <c r="C162" s="148"/>
      <c r="D162" s="148"/>
      <c r="E162" s="148"/>
      <c r="F162" s="148"/>
      <c r="G162" s="93"/>
      <c r="H162" s="148"/>
      <c r="I162" s="148"/>
      <c r="J162" s="148"/>
      <c r="K162" s="170"/>
    </row>
    <row r="163" spans="1:11" s="6" customFormat="1" ht="28.5" customHeight="1" outlineLevel="1" x14ac:dyDescent="0.3">
      <c r="A163" s="53" t="s">
        <v>62</v>
      </c>
      <c r="B163" s="133" t="s">
        <v>63</v>
      </c>
      <c r="C163" s="53">
        <v>40</v>
      </c>
      <c r="D163" s="152">
        <v>20</v>
      </c>
      <c r="E163" s="158">
        <v>50</v>
      </c>
      <c r="F163" s="183">
        <v>110</v>
      </c>
      <c r="G163" s="92"/>
      <c r="H163" s="56">
        <v>5</v>
      </c>
      <c r="I163" s="57" t="s">
        <v>64</v>
      </c>
      <c r="J163" s="58" t="s">
        <v>24</v>
      </c>
      <c r="K163" s="168" t="s">
        <v>28</v>
      </c>
    </row>
    <row r="164" spans="1:11" s="6" customFormat="1" ht="28.5" customHeight="1" outlineLevel="1" x14ac:dyDescent="0.3">
      <c r="A164" s="28" t="s">
        <v>79</v>
      </c>
      <c r="B164" s="71" t="s">
        <v>130</v>
      </c>
      <c r="C164" s="28">
        <v>40</v>
      </c>
      <c r="D164" s="154">
        <v>10</v>
      </c>
      <c r="E164" s="160">
        <v>40</v>
      </c>
      <c r="F164" s="187">
        <v>90</v>
      </c>
      <c r="G164" s="92">
        <v>1</v>
      </c>
      <c r="H164" s="51">
        <v>6</v>
      </c>
      <c r="I164" s="129" t="s">
        <v>64</v>
      </c>
      <c r="J164" s="130" t="s">
        <v>24</v>
      </c>
      <c r="K164" s="142" t="s">
        <v>28</v>
      </c>
    </row>
    <row r="165" spans="1:11" s="6" customFormat="1" ht="28.5" customHeight="1" outlineLevel="1" x14ac:dyDescent="0.3">
      <c r="A165" s="28" t="s">
        <v>80</v>
      </c>
      <c r="B165" s="134" t="s">
        <v>81</v>
      </c>
      <c r="C165" s="28">
        <v>50</v>
      </c>
      <c r="D165" s="154">
        <v>10</v>
      </c>
      <c r="E165" s="160">
        <v>100</v>
      </c>
      <c r="F165" s="156">
        <f t="shared" ref="F165" si="19">SUM(C165:E165)</f>
        <v>160</v>
      </c>
      <c r="G165" s="92"/>
      <c r="H165" s="51">
        <v>5</v>
      </c>
      <c r="I165" s="129" t="s">
        <v>64</v>
      </c>
      <c r="J165" s="130" t="s">
        <v>24</v>
      </c>
      <c r="K165" s="142" t="s">
        <v>28</v>
      </c>
    </row>
    <row r="166" spans="1:11" s="6" customFormat="1" ht="28.5" customHeight="1" outlineLevel="1" x14ac:dyDescent="0.3">
      <c r="A166" s="55" t="s">
        <v>67</v>
      </c>
      <c r="B166" s="116" t="s">
        <v>68</v>
      </c>
      <c r="C166" s="55">
        <v>50</v>
      </c>
      <c r="D166" s="153">
        <v>10</v>
      </c>
      <c r="E166" s="159">
        <v>60</v>
      </c>
      <c r="F166" s="156">
        <v>120</v>
      </c>
      <c r="G166" s="92"/>
      <c r="H166" s="137">
        <v>7</v>
      </c>
      <c r="I166" s="132" t="s">
        <v>64</v>
      </c>
      <c r="J166" s="131" t="s">
        <v>24</v>
      </c>
      <c r="K166" s="143" t="s">
        <v>28</v>
      </c>
    </row>
    <row r="167" spans="1:11" s="6" customFormat="1" ht="28.5" customHeight="1" outlineLevel="1" x14ac:dyDescent="0.3">
      <c r="A167" s="28" t="s">
        <v>51</v>
      </c>
      <c r="B167" s="134" t="s">
        <v>52</v>
      </c>
      <c r="C167" s="28">
        <v>20</v>
      </c>
      <c r="D167" s="154">
        <v>10</v>
      </c>
      <c r="E167" s="160">
        <v>60</v>
      </c>
      <c r="F167" s="165">
        <f t="shared" ref="F167:F172" si="20">SUM(C167:E167)</f>
        <v>90</v>
      </c>
      <c r="G167" s="92">
        <v>1</v>
      </c>
      <c r="H167" s="51">
        <v>6</v>
      </c>
      <c r="I167" s="129" t="s">
        <v>64</v>
      </c>
      <c r="J167" s="130" t="s">
        <v>24</v>
      </c>
      <c r="K167" s="143"/>
    </row>
    <row r="168" spans="1:11" s="6" customFormat="1" ht="28.5" customHeight="1" outlineLevel="1" x14ac:dyDescent="0.3">
      <c r="A168" s="28" t="s">
        <v>53</v>
      </c>
      <c r="B168" s="116" t="s">
        <v>54</v>
      </c>
      <c r="C168" s="28">
        <v>20</v>
      </c>
      <c r="D168" s="154">
        <v>10</v>
      </c>
      <c r="E168" s="160">
        <v>70</v>
      </c>
      <c r="F168" s="184">
        <f t="shared" si="20"/>
        <v>100</v>
      </c>
      <c r="G168" s="92"/>
      <c r="H168" s="51">
        <v>6</v>
      </c>
      <c r="I168" s="129" t="s">
        <v>64</v>
      </c>
      <c r="J168" s="130" t="s">
        <v>24</v>
      </c>
      <c r="K168" s="143"/>
    </row>
    <row r="169" spans="1:11" s="6" customFormat="1" ht="28.5" customHeight="1" outlineLevel="1" x14ac:dyDescent="0.3">
      <c r="A169" s="28" t="s">
        <v>57</v>
      </c>
      <c r="B169" s="134" t="s">
        <v>58</v>
      </c>
      <c r="C169" s="28">
        <v>25</v>
      </c>
      <c r="D169" s="154">
        <v>10</v>
      </c>
      <c r="E169" s="160">
        <v>40</v>
      </c>
      <c r="F169" s="165">
        <f t="shared" si="20"/>
        <v>75</v>
      </c>
      <c r="G169" s="92">
        <v>1</v>
      </c>
      <c r="H169" s="51">
        <v>6</v>
      </c>
      <c r="I169" s="129" t="s">
        <v>64</v>
      </c>
      <c r="J169" s="130" t="s">
        <v>24</v>
      </c>
      <c r="K169" s="143"/>
    </row>
    <row r="170" spans="1:11" s="6" customFormat="1" ht="28.5" customHeight="1" outlineLevel="1" x14ac:dyDescent="0.3">
      <c r="A170" s="55" t="s">
        <v>71</v>
      </c>
      <c r="B170" s="116" t="s">
        <v>72</v>
      </c>
      <c r="C170" s="55">
        <v>40</v>
      </c>
      <c r="D170" s="153">
        <v>10</v>
      </c>
      <c r="E170" s="159">
        <v>70</v>
      </c>
      <c r="F170" s="156">
        <f t="shared" si="20"/>
        <v>120</v>
      </c>
      <c r="G170" s="92"/>
      <c r="H170" s="137">
        <v>6</v>
      </c>
      <c r="I170" s="132" t="s">
        <v>64</v>
      </c>
      <c r="J170" s="131" t="s">
        <v>24</v>
      </c>
      <c r="K170" s="143"/>
    </row>
    <row r="171" spans="1:11" s="6" customFormat="1" ht="28.5" customHeight="1" outlineLevel="1" x14ac:dyDescent="0.3">
      <c r="A171" s="28" t="s">
        <v>84</v>
      </c>
      <c r="B171" s="134" t="s">
        <v>85</v>
      </c>
      <c r="C171" s="28">
        <v>60</v>
      </c>
      <c r="D171" s="154">
        <v>10</v>
      </c>
      <c r="E171" s="160">
        <v>90</v>
      </c>
      <c r="F171" s="156">
        <f t="shared" si="20"/>
        <v>160</v>
      </c>
      <c r="G171" s="92"/>
      <c r="H171" s="51">
        <v>6</v>
      </c>
      <c r="I171" s="129" t="s">
        <v>64</v>
      </c>
      <c r="J171" s="130" t="s">
        <v>24</v>
      </c>
      <c r="K171" s="142"/>
    </row>
    <row r="172" spans="1:11" s="6" customFormat="1" ht="28.5" customHeight="1" outlineLevel="1" x14ac:dyDescent="0.3">
      <c r="A172" s="28" t="s">
        <v>86</v>
      </c>
      <c r="B172" s="134" t="s">
        <v>87</v>
      </c>
      <c r="C172" s="28">
        <v>60</v>
      </c>
      <c r="D172" s="154">
        <v>10</v>
      </c>
      <c r="E172" s="160">
        <v>90</v>
      </c>
      <c r="F172" s="156">
        <f t="shared" si="20"/>
        <v>160</v>
      </c>
      <c r="G172" s="92"/>
      <c r="H172" s="51">
        <v>6</v>
      </c>
      <c r="I172" s="129" t="s">
        <v>64</v>
      </c>
      <c r="J172" s="130" t="s">
        <v>24</v>
      </c>
      <c r="K172" s="142"/>
    </row>
    <row r="173" spans="1:11" s="6" customFormat="1" ht="28.5" customHeight="1" outlineLevel="1" thickBot="1" x14ac:dyDescent="0.35">
      <c r="A173" s="31" t="s">
        <v>59</v>
      </c>
      <c r="B173" s="135" t="s">
        <v>60</v>
      </c>
      <c r="C173" s="31">
        <v>30</v>
      </c>
      <c r="D173" s="155">
        <v>10</v>
      </c>
      <c r="E173" s="161">
        <v>80</v>
      </c>
      <c r="F173" s="185">
        <f t="shared" ref="F173" si="21">SUM(C173:E173)</f>
        <v>120</v>
      </c>
      <c r="G173" s="92"/>
      <c r="H173" s="52">
        <v>6</v>
      </c>
      <c r="I173" s="140" t="s">
        <v>64</v>
      </c>
      <c r="J173" s="119" t="s">
        <v>24</v>
      </c>
      <c r="K173" s="169"/>
    </row>
    <row r="174" spans="1:11" s="6" customFormat="1" ht="14.5" outlineLevel="1" thickBot="1" x14ac:dyDescent="0.35">
      <c r="A174" s="121" t="s">
        <v>75</v>
      </c>
      <c r="B174" s="97"/>
      <c r="C174" s="97"/>
      <c r="D174" s="97"/>
      <c r="E174" s="97"/>
      <c r="F174" s="97"/>
      <c r="G174" s="93"/>
      <c r="H174" s="125"/>
      <c r="I174" s="125"/>
      <c r="J174" s="125"/>
      <c r="K174" s="170"/>
    </row>
    <row r="175" spans="1:11" s="6" customFormat="1" ht="28.5" customHeight="1" outlineLevel="1" x14ac:dyDescent="0.3">
      <c r="A175" s="43" t="s">
        <v>76</v>
      </c>
      <c r="B175" s="163" t="s">
        <v>77</v>
      </c>
      <c r="C175" s="43">
        <v>30</v>
      </c>
      <c r="D175" s="46">
        <v>10</v>
      </c>
      <c r="E175" s="75">
        <v>80</v>
      </c>
      <c r="F175" s="41">
        <v>120</v>
      </c>
      <c r="G175" s="92"/>
      <c r="H175" s="49">
        <v>5</v>
      </c>
      <c r="I175" s="44" t="s">
        <v>78</v>
      </c>
      <c r="J175" s="45" t="s">
        <v>24</v>
      </c>
      <c r="K175" s="141" t="s">
        <v>28</v>
      </c>
    </row>
    <row r="176" spans="1:11" s="6" customFormat="1" ht="28.5" customHeight="1" outlineLevel="1" x14ac:dyDescent="0.3">
      <c r="A176" s="28" t="s">
        <v>82</v>
      </c>
      <c r="B176" s="134" t="s">
        <v>83</v>
      </c>
      <c r="C176" s="28">
        <v>50</v>
      </c>
      <c r="D176" s="47">
        <v>20</v>
      </c>
      <c r="E176" s="76">
        <v>80</v>
      </c>
      <c r="F176" s="39">
        <f t="shared" ref="F176" si="22">SUM(C176:E176)</f>
        <v>150</v>
      </c>
      <c r="G176" s="92"/>
      <c r="H176" s="51">
        <v>6</v>
      </c>
      <c r="I176" s="129" t="s">
        <v>78</v>
      </c>
      <c r="J176" s="130" t="s">
        <v>24</v>
      </c>
      <c r="K176" s="142" t="s">
        <v>28</v>
      </c>
    </row>
    <row r="177" spans="1:12" s="6" customFormat="1" ht="28.5" customHeight="1" outlineLevel="1" thickBot="1" x14ac:dyDescent="0.35">
      <c r="A177" s="164" t="s">
        <v>73</v>
      </c>
      <c r="B177" s="120" t="s">
        <v>74</v>
      </c>
      <c r="C177" s="83">
        <v>50</v>
      </c>
      <c r="D177" s="84">
        <v>20</v>
      </c>
      <c r="E177" s="80">
        <v>80</v>
      </c>
      <c r="F177" s="40">
        <f t="shared" ref="F177" si="23">SUM(C177:E177)</f>
        <v>150</v>
      </c>
      <c r="G177" s="92"/>
      <c r="H177" s="117">
        <v>6</v>
      </c>
      <c r="I177" s="118" t="s">
        <v>78</v>
      </c>
      <c r="J177" s="144" t="s">
        <v>24</v>
      </c>
      <c r="K177" s="169"/>
    </row>
    <row r="178" spans="1:12" s="6" customFormat="1" ht="14.5" outlineLevel="1" thickBot="1" x14ac:dyDescent="0.35">
      <c r="A178" s="221" t="s">
        <v>88</v>
      </c>
      <c r="B178" s="222"/>
      <c r="C178" s="68">
        <f>SUMIFS(C145:C177,$G145:$G177,"1")</f>
        <v>697</v>
      </c>
      <c r="D178" s="69">
        <f>SUMIFS(D145:D177,$G145:$G177,"1")</f>
        <v>200</v>
      </c>
      <c r="E178" s="69">
        <f>SUMIFS(E145:E177,$G145:$G177,"1")</f>
        <v>1373</v>
      </c>
      <c r="F178" s="38"/>
      <c r="G178" s="94"/>
      <c r="H178" s="42"/>
      <c r="I178" s="42"/>
    </row>
    <row r="179" spans="1:12" s="6" customFormat="1" ht="14.5" outlineLevel="1" thickBot="1" x14ac:dyDescent="0.35">
      <c r="A179" s="35" t="s">
        <v>89</v>
      </c>
      <c r="B179" s="36"/>
      <c r="C179" s="223">
        <f>SUM(C178:D178)</f>
        <v>897</v>
      </c>
      <c r="D179" s="224"/>
      <c r="E179" s="37">
        <f>SUM(E178)</f>
        <v>1373</v>
      </c>
      <c r="G179" s="88"/>
    </row>
    <row r="180" spans="1:12" s="6" customFormat="1" ht="14.5" outlineLevel="1" thickBot="1" x14ac:dyDescent="0.35">
      <c r="A180" s="225" t="s">
        <v>90</v>
      </c>
      <c r="B180" s="226"/>
      <c r="C180" s="227">
        <f>C179+E179</f>
        <v>2270</v>
      </c>
      <c r="D180" s="227"/>
      <c r="E180" s="228"/>
      <c r="G180" s="88"/>
      <c r="H180" s="1"/>
    </row>
    <row r="181" spans="1:12" s="6" customFormat="1" outlineLevel="1" x14ac:dyDescent="0.3">
      <c r="A181" s="229"/>
      <c r="B181" s="230"/>
      <c r="C181" s="4"/>
      <c r="D181" s="4"/>
      <c r="E181" s="4"/>
      <c r="G181" s="88"/>
      <c r="H181" s="1"/>
    </row>
    <row r="182" spans="1:12" s="6" customFormat="1" x14ac:dyDescent="0.3">
      <c r="A182" s="3"/>
      <c r="B182" s="3"/>
      <c r="C182" s="4"/>
      <c r="D182" s="4"/>
      <c r="E182" s="4"/>
      <c r="G182" s="88"/>
    </row>
    <row r="183" spans="1:12" s="6" customFormat="1" ht="14.5" thickBot="1" x14ac:dyDescent="0.35">
      <c r="A183" s="3"/>
      <c r="B183" s="3"/>
      <c r="C183" s="4"/>
      <c r="D183" s="4"/>
      <c r="E183" s="4"/>
      <c r="G183" s="88"/>
    </row>
    <row r="184" spans="1:12" s="6" customFormat="1" ht="14.5" thickBot="1" x14ac:dyDescent="0.35">
      <c r="A184" s="231" t="s">
        <v>96</v>
      </c>
      <c r="B184" s="231"/>
      <c r="C184" s="232"/>
      <c r="D184" s="233" t="str">
        <f>"MINIMUM TQT FOR THIS PATHWAY = "&amp;C222</f>
        <v>MINIMUM TQT FOR THIS PATHWAY = 2230</v>
      </c>
      <c r="E184" s="234"/>
      <c r="F184" s="235"/>
      <c r="G184" s="92"/>
      <c r="H184" s="241" t="s">
        <v>9</v>
      </c>
      <c r="I184" s="242"/>
      <c r="J184" s="242"/>
      <c r="K184" s="243"/>
      <c r="L184" s="2"/>
    </row>
    <row r="185" spans="1:12" s="6" customFormat="1" ht="14.5" outlineLevel="1" thickBot="1" x14ac:dyDescent="0.35">
      <c r="A185" s="236" t="s">
        <v>10</v>
      </c>
      <c r="B185" s="244" t="s">
        <v>11</v>
      </c>
      <c r="C185" s="238" t="s">
        <v>12</v>
      </c>
      <c r="D185" s="228"/>
      <c r="E185" s="239" t="s">
        <v>13</v>
      </c>
      <c r="F185" s="239" t="s">
        <v>14</v>
      </c>
      <c r="G185" s="92"/>
      <c r="H185" s="246" t="s">
        <v>15</v>
      </c>
      <c r="I185" s="248" t="s">
        <v>16</v>
      </c>
      <c r="J185" s="248" t="s">
        <v>17</v>
      </c>
      <c r="K185" s="250" t="s">
        <v>18</v>
      </c>
    </row>
    <row r="186" spans="1:12" s="6" customFormat="1" ht="14.5" outlineLevel="1" thickBot="1" x14ac:dyDescent="0.35">
      <c r="A186" s="237"/>
      <c r="B186" s="245"/>
      <c r="C186" s="219" t="s">
        <v>19</v>
      </c>
      <c r="D186" s="219" t="s">
        <v>20</v>
      </c>
      <c r="E186" s="240"/>
      <c r="F186" s="240"/>
      <c r="G186" s="92"/>
      <c r="H186" s="247"/>
      <c r="I186" s="249"/>
      <c r="J186" s="249"/>
      <c r="K186" s="251"/>
    </row>
    <row r="187" spans="1:12" s="6" customFormat="1" ht="28.5" customHeight="1" outlineLevel="1" x14ac:dyDescent="0.3">
      <c r="A187" s="192" t="s">
        <v>21</v>
      </c>
      <c r="B187" s="193" t="s">
        <v>22</v>
      </c>
      <c r="C187" s="198">
        <v>27</v>
      </c>
      <c r="D187" s="199">
        <v>10</v>
      </c>
      <c r="E187" s="200">
        <v>43</v>
      </c>
      <c r="F187" s="201">
        <f>SUM(C187:E187)</f>
        <v>80</v>
      </c>
      <c r="G187" s="92">
        <v>1</v>
      </c>
      <c r="H187" s="49">
        <v>3</v>
      </c>
      <c r="I187" s="44" t="s">
        <v>23</v>
      </c>
      <c r="J187" s="45" t="s">
        <v>24</v>
      </c>
      <c r="K187" s="50" t="s">
        <v>25</v>
      </c>
    </row>
    <row r="188" spans="1:12" s="6" customFormat="1" ht="28.5" customHeight="1" outlineLevel="1" x14ac:dyDescent="0.3">
      <c r="A188" s="194" t="s">
        <v>26</v>
      </c>
      <c r="B188" s="195" t="s">
        <v>27</v>
      </c>
      <c r="C188" s="194">
        <v>40</v>
      </c>
      <c r="D188" s="208">
        <v>10</v>
      </c>
      <c r="E188" s="181">
        <v>40</v>
      </c>
      <c r="F188" s="111">
        <f t="shared" ref="F188:F195" si="24">SUM(C188:E188)</f>
        <v>90</v>
      </c>
      <c r="G188" s="92">
        <v>1</v>
      </c>
      <c r="H188" s="51">
        <v>6</v>
      </c>
      <c r="I188" s="129" t="s">
        <v>23</v>
      </c>
      <c r="J188" s="130" t="s">
        <v>24</v>
      </c>
      <c r="K188" s="138" t="s">
        <v>28</v>
      </c>
    </row>
    <row r="189" spans="1:12" s="6" customFormat="1" ht="28.5" customHeight="1" outlineLevel="1" x14ac:dyDescent="0.3">
      <c r="A189" s="194" t="s">
        <v>29</v>
      </c>
      <c r="B189" s="195" t="s">
        <v>30</v>
      </c>
      <c r="C189" s="194">
        <v>20</v>
      </c>
      <c r="D189" s="208">
        <v>10</v>
      </c>
      <c r="E189" s="181">
        <v>50</v>
      </c>
      <c r="F189" s="111">
        <f t="shared" si="24"/>
        <v>80</v>
      </c>
      <c r="G189" s="92">
        <v>1</v>
      </c>
      <c r="H189" s="51">
        <v>5</v>
      </c>
      <c r="I189" s="129" t="s">
        <v>23</v>
      </c>
      <c r="J189" s="130" t="s">
        <v>24</v>
      </c>
      <c r="K189" s="138" t="s">
        <v>28</v>
      </c>
    </row>
    <row r="190" spans="1:12" s="6" customFormat="1" ht="28.5" customHeight="1" outlineLevel="1" x14ac:dyDescent="0.3">
      <c r="A190" s="196" t="s">
        <v>31</v>
      </c>
      <c r="B190" s="197" t="s">
        <v>32</v>
      </c>
      <c r="C190" s="194">
        <v>65</v>
      </c>
      <c r="D190" s="208">
        <v>10</v>
      </c>
      <c r="E190" s="181">
        <v>90</v>
      </c>
      <c r="F190" s="111">
        <f t="shared" si="24"/>
        <v>165</v>
      </c>
      <c r="G190" s="92">
        <v>1</v>
      </c>
      <c r="H190" s="51">
        <v>7</v>
      </c>
      <c r="I190" s="129" t="s">
        <v>23</v>
      </c>
      <c r="J190" s="130" t="s">
        <v>24</v>
      </c>
      <c r="K190" s="138"/>
    </row>
    <row r="191" spans="1:12" s="6" customFormat="1" ht="28.5" customHeight="1" outlineLevel="1" x14ac:dyDescent="0.3">
      <c r="A191" s="194" t="s">
        <v>33</v>
      </c>
      <c r="B191" s="195" t="s">
        <v>34</v>
      </c>
      <c r="C191" s="194">
        <v>70</v>
      </c>
      <c r="D191" s="208">
        <v>10</v>
      </c>
      <c r="E191" s="181">
        <v>90</v>
      </c>
      <c r="F191" s="111">
        <f t="shared" si="24"/>
        <v>170</v>
      </c>
      <c r="G191" s="92">
        <v>1</v>
      </c>
      <c r="H191" s="51">
        <v>6</v>
      </c>
      <c r="I191" s="129" t="s">
        <v>23</v>
      </c>
      <c r="J191" s="130" t="s">
        <v>24</v>
      </c>
      <c r="K191" s="138"/>
    </row>
    <row r="192" spans="1:12" s="6" customFormat="1" ht="28.5" customHeight="1" outlineLevel="1" x14ac:dyDescent="0.3">
      <c r="A192" s="194" t="s">
        <v>35</v>
      </c>
      <c r="B192" s="197" t="s">
        <v>129</v>
      </c>
      <c r="C192" s="194">
        <v>30</v>
      </c>
      <c r="D192" s="208">
        <v>10</v>
      </c>
      <c r="E192" s="181">
        <v>60</v>
      </c>
      <c r="F192" s="111">
        <f t="shared" si="24"/>
        <v>100</v>
      </c>
      <c r="G192" s="92">
        <v>1</v>
      </c>
      <c r="H192" s="51">
        <v>7</v>
      </c>
      <c r="I192" s="129" t="s">
        <v>23</v>
      </c>
      <c r="J192" s="130" t="s">
        <v>24</v>
      </c>
      <c r="K192" s="138"/>
    </row>
    <row r="193" spans="1:11" s="6" customFormat="1" ht="28.5" customHeight="1" outlineLevel="1" x14ac:dyDescent="0.3">
      <c r="A193" s="194" t="s">
        <v>36</v>
      </c>
      <c r="B193" s="195" t="s">
        <v>37</v>
      </c>
      <c r="C193" s="194">
        <v>50</v>
      </c>
      <c r="D193" s="208">
        <v>10</v>
      </c>
      <c r="E193" s="181">
        <v>100</v>
      </c>
      <c r="F193" s="111">
        <f t="shared" si="24"/>
        <v>160</v>
      </c>
      <c r="G193" s="92">
        <v>1</v>
      </c>
      <c r="H193" s="51">
        <v>7</v>
      </c>
      <c r="I193" s="129" t="s">
        <v>23</v>
      </c>
      <c r="J193" s="130" t="s">
        <v>24</v>
      </c>
      <c r="K193" s="138"/>
    </row>
    <row r="194" spans="1:11" s="6" customFormat="1" ht="28.5" customHeight="1" outlineLevel="1" x14ac:dyDescent="0.3">
      <c r="A194" s="194" t="s">
        <v>38</v>
      </c>
      <c r="B194" s="195" t="s">
        <v>128</v>
      </c>
      <c r="C194" s="194">
        <v>20</v>
      </c>
      <c r="D194" s="208">
        <v>10</v>
      </c>
      <c r="E194" s="181">
        <v>50</v>
      </c>
      <c r="F194" s="111">
        <f t="shared" si="24"/>
        <v>80</v>
      </c>
      <c r="G194" s="92">
        <v>1</v>
      </c>
      <c r="H194" s="51">
        <v>6</v>
      </c>
      <c r="I194" s="129" t="s">
        <v>23</v>
      </c>
      <c r="J194" s="130" t="s">
        <v>24</v>
      </c>
      <c r="K194" s="138"/>
    </row>
    <row r="195" spans="1:11" s="6" customFormat="1" ht="28.5" customHeight="1" outlineLevel="1" x14ac:dyDescent="0.3">
      <c r="A195" s="194" t="s">
        <v>39</v>
      </c>
      <c r="B195" s="195" t="s">
        <v>40</v>
      </c>
      <c r="C195" s="194">
        <v>50</v>
      </c>
      <c r="D195" s="208">
        <v>10</v>
      </c>
      <c r="E195" s="181">
        <v>100</v>
      </c>
      <c r="F195" s="111">
        <f t="shared" si="24"/>
        <v>160</v>
      </c>
      <c r="G195" s="92">
        <v>1</v>
      </c>
      <c r="H195" s="51">
        <v>7</v>
      </c>
      <c r="I195" s="129" t="s">
        <v>23</v>
      </c>
      <c r="J195" s="130" t="s">
        <v>24</v>
      </c>
      <c r="K195" s="138"/>
    </row>
    <row r="196" spans="1:11" s="6" customFormat="1" ht="28.5" customHeight="1" outlineLevel="1" x14ac:dyDescent="0.3">
      <c r="A196" s="194" t="s">
        <v>41</v>
      </c>
      <c r="B196" s="195" t="s">
        <v>42</v>
      </c>
      <c r="C196" s="194">
        <v>20</v>
      </c>
      <c r="D196" s="208">
        <v>10</v>
      </c>
      <c r="E196" s="181">
        <v>50</v>
      </c>
      <c r="F196" s="111">
        <f>SUM(C196:E196)</f>
        <v>80</v>
      </c>
      <c r="G196" s="92">
        <v>1</v>
      </c>
      <c r="H196" s="51">
        <v>5</v>
      </c>
      <c r="I196" s="129" t="s">
        <v>23</v>
      </c>
      <c r="J196" s="130" t="s">
        <v>24</v>
      </c>
      <c r="K196" s="138"/>
    </row>
    <row r="197" spans="1:11" s="6" customFormat="1" ht="28.5" customHeight="1" outlineLevel="1" x14ac:dyDescent="0.3">
      <c r="A197" s="194" t="s">
        <v>43</v>
      </c>
      <c r="B197" s="195" t="s">
        <v>44</v>
      </c>
      <c r="C197" s="194">
        <v>30</v>
      </c>
      <c r="D197" s="208">
        <v>10</v>
      </c>
      <c r="E197" s="181">
        <v>70</v>
      </c>
      <c r="F197" s="111">
        <f t="shared" ref="F197:F200" si="25">SUM(C197:E197)</f>
        <v>110</v>
      </c>
      <c r="G197" s="92">
        <v>1</v>
      </c>
      <c r="H197" s="51">
        <v>6</v>
      </c>
      <c r="I197" s="129" t="s">
        <v>23</v>
      </c>
      <c r="J197" s="130" t="s">
        <v>24</v>
      </c>
      <c r="K197" s="138"/>
    </row>
    <row r="198" spans="1:11" s="6" customFormat="1" ht="28.5" customHeight="1" outlineLevel="1" x14ac:dyDescent="0.3">
      <c r="A198" s="194" t="s">
        <v>45</v>
      </c>
      <c r="B198" s="195" t="s">
        <v>46</v>
      </c>
      <c r="C198" s="194">
        <v>30</v>
      </c>
      <c r="D198" s="208">
        <v>10</v>
      </c>
      <c r="E198" s="181">
        <v>70</v>
      </c>
      <c r="F198" s="111">
        <f t="shared" si="25"/>
        <v>110</v>
      </c>
      <c r="G198" s="92">
        <v>1</v>
      </c>
      <c r="H198" s="51">
        <v>6</v>
      </c>
      <c r="I198" s="129" t="s">
        <v>23</v>
      </c>
      <c r="J198" s="130" t="s">
        <v>24</v>
      </c>
      <c r="K198" s="138"/>
    </row>
    <row r="199" spans="1:11" s="6" customFormat="1" ht="28.5" customHeight="1" outlineLevel="1" x14ac:dyDescent="0.3">
      <c r="A199" s="194" t="s">
        <v>47</v>
      </c>
      <c r="B199" s="195" t="s">
        <v>48</v>
      </c>
      <c r="C199" s="194">
        <v>30</v>
      </c>
      <c r="D199" s="208">
        <v>10</v>
      </c>
      <c r="E199" s="181">
        <v>70</v>
      </c>
      <c r="F199" s="111">
        <f t="shared" si="25"/>
        <v>110</v>
      </c>
      <c r="G199" s="92">
        <v>1</v>
      </c>
      <c r="H199" s="51">
        <v>6</v>
      </c>
      <c r="I199" s="129" t="s">
        <v>23</v>
      </c>
      <c r="J199" s="130" t="s">
        <v>24</v>
      </c>
      <c r="K199" s="138"/>
    </row>
    <row r="200" spans="1:11" s="6" customFormat="1" ht="28.5" customHeight="1" outlineLevel="1" x14ac:dyDescent="0.3">
      <c r="A200" s="194" t="s">
        <v>49</v>
      </c>
      <c r="B200" s="197" t="s">
        <v>50</v>
      </c>
      <c r="C200" s="194">
        <v>20</v>
      </c>
      <c r="D200" s="208">
        <v>10</v>
      </c>
      <c r="E200" s="181">
        <v>60</v>
      </c>
      <c r="F200" s="111">
        <f t="shared" si="25"/>
        <v>90</v>
      </c>
      <c r="G200" s="92">
        <v>1</v>
      </c>
      <c r="H200" s="51">
        <v>6</v>
      </c>
      <c r="I200" s="129" t="s">
        <v>23</v>
      </c>
      <c r="J200" s="130" t="s">
        <v>24</v>
      </c>
      <c r="K200" s="138"/>
    </row>
    <row r="201" spans="1:11" s="6" customFormat="1" ht="28.5" customHeight="1" outlineLevel="1" x14ac:dyDescent="0.3">
      <c r="A201" s="55" t="s">
        <v>67</v>
      </c>
      <c r="B201" s="116" t="s">
        <v>68</v>
      </c>
      <c r="C201" s="55">
        <v>50</v>
      </c>
      <c r="D201" s="115">
        <v>10</v>
      </c>
      <c r="E201" s="159">
        <v>60</v>
      </c>
      <c r="F201" s="186">
        <v>120</v>
      </c>
      <c r="G201" s="92">
        <v>1</v>
      </c>
      <c r="H201" s="137">
        <v>7</v>
      </c>
      <c r="I201" s="132" t="s">
        <v>23</v>
      </c>
      <c r="J201" s="131" t="s">
        <v>24</v>
      </c>
      <c r="K201" s="138" t="s">
        <v>28</v>
      </c>
    </row>
    <row r="202" spans="1:11" s="6" customFormat="1" ht="28.5" customHeight="1" outlineLevel="1" x14ac:dyDescent="0.3">
      <c r="A202" s="28" t="s">
        <v>51</v>
      </c>
      <c r="B202" s="134" t="s">
        <v>52</v>
      </c>
      <c r="C202" s="28">
        <v>20</v>
      </c>
      <c r="D202" s="47">
        <v>10</v>
      </c>
      <c r="E202" s="160">
        <v>60</v>
      </c>
      <c r="F202" s="111">
        <f t="shared" ref="F202:F204" si="26">SUM(C202:E202)</f>
        <v>90</v>
      </c>
      <c r="G202" s="92">
        <v>1</v>
      </c>
      <c r="H202" s="51">
        <v>6</v>
      </c>
      <c r="I202" s="129" t="s">
        <v>23</v>
      </c>
      <c r="J202" s="130" t="s">
        <v>24</v>
      </c>
      <c r="K202" s="143"/>
    </row>
    <row r="203" spans="1:11" s="6" customFormat="1" ht="28.5" customHeight="1" outlineLevel="1" x14ac:dyDescent="0.3">
      <c r="A203" s="28" t="s">
        <v>55</v>
      </c>
      <c r="B203" s="134" t="s">
        <v>56</v>
      </c>
      <c r="C203" s="28">
        <v>20</v>
      </c>
      <c r="D203" s="115">
        <v>10</v>
      </c>
      <c r="E203" s="160">
        <v>90</v>
      </c>
      <c r="F203" s="111">
        <f t="shared" si="26"/>
        <v>120</v>
      </c>
      <c r="G203" s="92">
        <v>1</v>
      </c>
      <c r="H203" s="51">
        <v>6</v>
      </c>
      <c r="I203" s="129" t="s">
        <v>23</v>
      </c>
      <c r="J203" s="130" t="s">
        <v>24</v>
      </c>
      <c r="K203" s="143"/>
    </row>
    <row r="204" spans="1:11" s="6" customFormat="1" ht="28.5" customHeight="1" outlineLevel="1" x14ac:dyDescent="0.3">
      <c r="A204" s="55" t="s">
        <v>71</v>
      </c>
      <c r="B204" s="116" t="s">
        <v>72</v>
      </c>
      <c r="C204" s="55">
        <v>40</v>
      </c>
      <c r="D204" s="115">
        <v>10</v>
      </c>
      <c r="E204" s="159">
        <v>70</v>
      </c>
      <c r="F204" s="186">
        <f t="shared" si="26"/>
        <v>120</v>
      </c>
      <c r="G204" s="92">
        <v>1</v>
      </c>
      <c r="H204" s="137">
        <v>6</v>
      </c>
      <c r="I204" s="132" t="s">
        <v>23</v>
      </c>
      <c r="J204" s="131" t="s">
        <v>24</v>
      </c>
      <c r="K204" s="143"/>
    </row>
    <row r="205" spans="1:11" s="6" customFormat="1" ht="28.5" customHeight="1" outlineLevel="1" thickBot="1" x14ac:dyDescent="0.35">
      <c r="A205" s="31" t="s">
        <v>59</v>
      </c>
      <c r="B205" s="135" t="s">
        <v>60</v>
      </c>
      <c r="C205" s="31">
        <v>30</v>
      </c>
      <c r="D205" s="48">
        <v>10</v>
      </c>
      <c r="E205" s="161">
        <v>80</v>
      </c>
      <c r="F205" s="162">
        <f t="shared" ref="F205" si="27">SUM(C205:E205)</f>
        <v>120</v>
      </c>
      <c r="G205" s="92">
        <v>1</v>
      </c>
      <c r="H205" s="52">
        <v>6</v>
      </c>
      <c r="I205" s="140" t="s">
        <v>23</v>
      </c>
      <c r="J205" s="119" t="s">
        <v>24</v>
      </c>
      <c r="K205" s="169"/>
    </row>
    <row r="206" spans="1:11" s="6" customFormat="1" ht="14.5" outlineLevel="1" thickBot="1" x14ac:dyDescent="0.35">
      <c r="A206" s="214" t="s">
        <v>97</v>
      </c>
      <c r="B206" s="148"/>
      <c r="C206" s="148"/>
      <c r="D206" s="148"/>
      <c r="E206" s="149"/>
      <c r="F206" s="148"/>
      <c r="G206" s="93"/>
      <c r="H206" s="149"/>
      <c r="I206" s="149"/>
      <c r="J206" s="149"/>
      <c r="K206" s="150"/>
    </row>
    <row r="207" spans="1:11" s="6" customFormat="1" ht="28.5" customHeight="1" outlineLevel="1" x14ac:dyDescent="0.3">
      <c r="A207" s="53" t="s">
        <v>62</v>
      </c>
      <c r="B207" s="171" t="s">
        <v>63</v>
      </c>
      <c r="C207" s="53">
        <v>40</v>
      </c>
      <c r="D207" s="54">
        <v>20</v>
      </c>
      <c r="E207" s="78">
        <v>50</v>
      </c>
      <c r="F207" s="136">
        <v>110</v>
      </c>
      <c r="G207" s="92"/>
      <c r="H207" s="56">
        <v>5</v>
      </c>
      <c r="I207" s="57" t="s">
        <v>64</v>
      </c>
      <c r="J207" s="58" t="s">
        <v>24</v>
      </c>
      <c r="K207" s="168" t="s">
        <v>28</v>
      </c>
    </row>
    <row r="208" spans="1:11" s="6" customFormat="1" ht="28.5" customHeight="1" outlineLevel="1" x14ac:dyDescent="0.3">
      <c r="A208" s="28" t="s">
        <v>79</v>
      </c>
      <c r="B208" s="71" t="s">
        <v>130</v>
      </c>
      <c r="C208" s="28">
        <v>40</v>
      </c>
      <c r="D208" s="47">
        <v>10</v>
      </c>
      <c r="E208" s="76">
        <v>40</v>
      </c>
      <c r="F208" s="41">
        <v>90</v>
      </c>
      <c r="G208" s="92"/>
      <c r="H208" s="51">
        <v>6</v>
      </c>
      <c r="I208" s="22" t="s">
        <v>64</v>
      </c>
      <c r="J208" s="23" t="s">
        <v>24</v>
      </c>
      <c r="K208" s="122" t="s">
        <v>28</v>
      </c>
    </row>
    <row r="209" spans="1:11" s="6" customFormat="1" ht="28.5" customHeight="1" outlineLevel="1" x14ac:dyDescent="0.3">
      <c r="A209" s="29" t="s">
        <v>65</v>
      </c>
      <c r="B209" s="123" t="s">
        <v>66</v>
      </c>
      <c r="C209" s="55">
        <v>50</v>
      </c>
      <c r="D209" s="115">
        <v>10</v>
      </c>
      <c r="E209" s="79">
        <v>100</v>
      </c>
      <c r="F209" s="39">
        <v>160</v>
      </c>
      <c r="G209" s="92"/>
      <c r="H209" s="59">
        <v>6</v>
      </c>
      <c r="I209" s="21" t="s">
        <v>64</v>
      </c>
      <c r="J209" s="20" t="s">
        <v>24</v>
      </c>
      <c r="K209" s="166" t="s">
        <v>28</v>
      </c>
    </row>
    <row r="210" spans="1:11" s="6" customFormat="1" ht="28.5" customHeight="1" outlineLevel="1" x14ac:dyDescent="0.3">
      <c r="A210" s="26" t="s">
        <v>53</v>
      </c>
      <c r="B210" s="116" t="s">
        <v>54</v>
      </c>
      <c r="C210" s="28">
        <v>20</v>
      </c>
      <c r="D210" s="47">
        <v>10</v>
      </c>
      <c r="E210" s="75">
        <v>70</v>
      </c>
      <c r="F210" s="109">
        <f t="shared" ref="F210:F214" si="28">SUM(C210:E210)</f>
        <v>100</v>
      </c>
      <c r="G210" s="92"/>
      <c r="H210" s="62">
        <v>6</v>
      </c>
      <c r="I210" s="22" t="s">
        <v>64</v>
      </c>
      <c r="J210" s="23" t="s">
        <v>24</v>
      </c>
      <c r="K210" s="166"/>
    </row>
    <row r="211" spans="1:11" s="6" customFormat="1" ht="28.5" customHeight="1" outlineLevel="1" x14ac:dyDescent="0.3">
      <c r="A211" s="28" t="s">
        <v>57</v>
      </c>
      <c r="B211" s="71" t="s">
        <v>58</v>
      </c>
      <c r="C211" s="28">
        <v>25</v>
      </c>
      <c r="D211" s="47">
        <v>10</v>
      </c>
      <c r="E211" s="81">
        <v>40</v>
      </c>
      <c r="F211" s="112">
        <f t="shared" si="28"/>
        <v>75</v>
      </c>
      <c r="G211" s="92">
        <v>1</v>
      </c>
      <c r="H211" s="51">
        <v>6</v>
      </c>
      <c r="I211" s="22" t="s">
        <v>64</v>
      </c>
      <c r="J211" s="23" t="s">
        <v>24</v>
      </c>
      <c r="K211" s="166"/>
    </row>
    <row r="212" spans="1:11" s="6" customFormat="1" ht="28.5" customHeight="1" outlineLevel="1" x14ac:dyDescent="0.3">
      <c r="A212" s="29" t="s">
        <v>69</v>
      </c>
      <c r="B212" s="74" t="s">
        <v>70</v>
      </c>
      <c r="C212" s="55">
        <v>40</v>
      </c>
      <c r="D212" s="115">
        <v>10</v>
      </c>
      <c r="E212" s="79">
        <v>100</v>
      </c>
      <c r="F212" s="39">
        <f t="shared" si="28"/>
        <v>150</v>
      </c>
      <c r="G212" s="92"/>
      <c r="H212" s="59">
        <v>6</v>
      </c>
      <c r="I212" s="21" t="s">
        <v>64</v>
      </c>
      <c r="J212" s="20" t="s">
        <v>24</v>
      </c>
      <c r="K212" s="166"/>
    </row>
    <row r="213" spans="1:11" s="6" customFormat="1" ht="28.5" customHeight="1" outlineLevel="1" x14ac:dyDescent="0.3">
      <c r="A213" s="28" t="s">
        <v>84</v>
      </c>
      <c r="B213" s="71" t="s">
        <v>85</v>
      </c>
      <c r="C213" s="28">
        <v>60</v>
      </c>
      <c r="D213" s="47">
        <v>10</v>
      </c>
      <c r="E213" s="76">
        <v>90</v>
      </c>
      <c r="F213" s="39">
        <f t="shared" si="28"/>
        <v>160</v>
      </c>
      <c r="G213" s="92"/>
      <c r="H213" s="51">
        <v>6</v>
      </c>
      <c r="I213" s="22" t="s">
        <v>64</v>
      </c>
      <c r="J213" s="23" t="s">
        <v>24</v>
      </c>
      <c r="K213" s="122"/>
    </row>
    <row r="214" spans="1:11" s="6" customFormat="1" ht="28.5" customHeight="1" outlineLevel="1" thickBot="1" x14ac:dyDescent="0.35">
      <c r="A214" s="31" t="s">
        <v>86</v>
      </c>
      <c r="B214" s="72" t="s">
        <v>87</v>
      </c>
      <c r="C214" s="31">
        <v>60</v>
      </c>
      <c r="D214" s="48">
        <v>10</v>
      </c>
      <c r="E214" s="77">
        <v>90</v>
      </c>
      <c r="F214" s="40">
        <f t="shared" si="28"/>
        <v>160</v>
      </c>
      <c r="G214" s="92"/>
      <c r="H214" s="52">
        <v>6</v>
      </c>
      <c r="I214" s="32" t="s">
        <v>64</v>
      </c>
      <c r="J214" s="33" t="s">
        <v>24</v>
      </c>
      <c r="K214" s="176"/>
    </row>
    <row r="215" spans="1:11" s="6" customFormat="1" ht="14.5" outlineLevel="1" thickBot="1" x14ac:dyDescent="0.35">
      <c r="A215" s="121" t="s">
        <v>75</v>
      </c>
      <c r="B215" s="97"/>
      <c r="C215" s="97"/>
      <c r="D215" s="97"/>
      <c r="E215" s="66"/>
      <c r="F215" s="97"/>
      <c r="G215" s="93"/>
      <c r="H215" s="66"/>
      <c r="I215" s="66"/>
      <c r="J215" s="66"/>
      <c r="K215" s="63"/>
    </row>
    <row r="216" spans="1:11" s="6" customFormat="1" ht="28.5" customHeight="1" outlineLevel="1" x14ac:dyDescent="0.3">
      <c r="A216" s="43" t="s">
        <v>76</v>
      </c>
      <c r="B216" s="163" t="s">
        <v>77</v>
      </c>
      <c r="C216" s="43">
        <v>30</v>
      </c>
      <c r="D216" s="46">
        <v>10</v>
      </c>
      <c r="E216" s="75">
        <v>80</v>
      </c>
      <c r="F216" s="41">
        <v>120</v>
      </c>
      <c r="G216" s="92"/>
      <c r="H216" s="49">
        <v>5</v>
      </c>
      <c r="I216" s="44" t="s">
        <v>78</v>
      </c>
      <c r="J216" s="45" t="s">
        <v>24</v>
      </c>
      <c r="K216" s="141" t="s">
        <v>28</v>
      </c>
    </row>
    <row r="217" spans="1:11" s="6" customFormat="1" ht="28.5" customHeight="1" outlineLevel="1" x14ac:dyDescent="0.3">
      <c r="A217" s="28" t="s">
        <v>80</v>
      </c>
      <c r="B217" s="134" t="s">
        <v>81</v>
      </c>
      <c r="C217" s="28">
        <v>50</v>
      </c>
      <c r="D217" s="47">
        <v>10</v>
      </c>
      <c r="E217" s="76">
        <v>100</v>
      </c>
      <c r="F217" s="39">
        <f t="shared" ref="F217" si="29">SUM(C217:E217)</f>
        <v>160</v>
      </c>
      <c r="G217" s="92"/>
      <c r="H217" s="51">
        <v>5</v>
      </c>
      <c r="I217" s="22" t="s">
        <v>78</v>
      </c>
      <c r="J217" s="23" t="s">
        <v>24</v>
      </c>
      <c r="K217" s="122" t="s">
        <v>28</v>
      </c>
    </row>
    <row r="218" spans="1:11" s="6" customFormat="1" ht="28.5" customHeight="1" outlineLevel="1" x14ac:dyDescent="0.3">
      <c r="A218" s="28" t="s">
        <v>82</v>
      </c>
      <c r="B218" s="134" t="s">
        <v>83</v>
      </c>
      <c r="C218" s="28">
        <v>50</v>
      </c>
      <c r="D218" s="47">
        <v>20</v>
      </c>
      <c r="E218" s="76">
        <v>80</v>
      </c>
      <c r="F218" s="39">
        <f t="shared" ref="F218:F219" si="30">SUM(C218:E218)</f>
        <v>150</v>
      </c>
      <c r="G218" s="92"/>
      <c r="H218" s="51">
        <v>6</v>
      </c>
      <c r="I218" s="22" t="s">
        <v>78</v>
      </c>
      <c r="J218" s="23" t="s">
        <v>24</v>
      </c>
      <c r="K218" s="122" t="s">
        <v>28</v>
      </c>
    </row>
    <row r="219" spans="1:11" s="6" customFormat="1" ht="28.5" customHeight="1" outlineLevel="1" thickBot="1" x14ac:dyDescent="0.35">
      <c r="A219" s="164" t="s">
        <v>73</v>
      </c>
      <c r="B219" s="120" t="s">
        <v>74</v>
      </c>
      <c r="C219" s="83">
        <v>50</v>
      </c>
      <c r="D219" s="84">
        <v>20</v>
      </c>
      <c r="E219" s="80">
        <v>80</v>
      </c>
      <c r="F219" s="40">
        <f t="shared" si="30"/>
        <v>150</v>
      </c>
      <c r="G219" s="92"/>
      <c r="H219" s="172">
        <v>6</v>
      </c>
      <c r="I219" s="173" t="s">
        <v>78</v>
      </c>
      <c r="J219" s="174" t="s">
        <v>24</v>
      </c>
      <c r="K219" s="167"/>
    </row>
    <row r="220" spans="1:11" s="6" customFormat="1" ht="14.5" outlineLevel="1" thickBot="1" x14ac:dyDescent="0.35">
      <c r="A220" s="221" t="s">
        <v>88</v>
      </c>
      <c r="B220" s="222"/>
      <c r="C220" s="68">
        <f>SUMIFS(C187:C219,$G187:$G219,"1")</f>
        <v>687</v>
      </c>
      <c r="D220" s="69">
        <f>SUMIFS(D187:D219,$G187:$G219,"1")</f>
        <v>200</v>
      </c>
      <c r="E220" s="69">
        <f>SUMIFS(E187:E219,$G187:$G219,"1")</f>
        <v>1343</v>
      </c>
      <c r="F220" s="38"/>
      <c r="G220" s="94"/>
      <c r="H220" s="42"/>
      <c r="I220" s="42"/>
    </row>
    <row r="221" spans="1:11" s="6" customFormat="1" ht="14.5" outlineLevel="1" thickBot="1" x14ac:dyDescent="0.35">
      <c r="A221" s="35" t="s">
        <v>89</v>
      </c>
      <c r="B221" s="36"/>
      <c r="C221" s="223">
        <f>SUM(C220:D220)</f>
        <v>887</v>
      </c>
      <c r="D221" s="224"/>
      <c r="E221" s="37">
        <f>SUM(E220)</f>
        <v>1343</v>
      </c>
      <c r="G221" s="88"/>
    </row>
    <row r="222" spans="1:11" s="6" customFormat="1" ht="14.5" outlineLevel="1" thickBot="1" x14ac:dyDescent="0.35">
      <c r="A222" s="225" t="s">
        <v>90</v>
      </c>
      <c r="B222" s="226"/>
      <c r="C222" s="227">
        <f>C221+E221</f>
        <v>2230</v>
      </c>
      <c r="D222" s="227"/>
      <c r="E222" s="228"/>
      <c r="G222" s="88"/>
      <c r="H222" s="1"/>
    </row>
    <row r="223" spans="1:11" s="6" customFormat="1" outlineLevel="1" x14ac:dyDescent="0.3">
      <c r="A223" s="229"/>
      <c r="B223" s="230"/>
      <c r="C223" s="4"/>
      <c r="D223" s="4"/>
      <c r="E223" s="4"/>
      <c r="G223" s="88"/>
      <c r="H223" s="1"/>
    </row>
    <row r="224" spans="1:11" s="6" customFormat="1" x14ac:dyDescent="0.3">
      <c r="A224" s="3"/>
      <c r="B224" s="3"/>
      <c r="C224" s="4"/>
      <c r="D224" s="4"/>
      <c r="E224" s="4"/>
      <c r="G224" s="88"/>
    </row>
    <row r="225" spans="1:12" s="6" customFormat="1" ht="14.5" thickBot="1" x14ac:dyDescent="0.35">
      <c r="A225" s="3"/>
      <c r="B225" s="3"/>
      <c r="C225" s="4"/>
      <c r="D225" s="4"/>
      <c r="E225" s="4"/>
      <c r="G225" s="88"/>
    </row>
    <row r="226" spans="1:12" s="6" customFormat="1" ht="14.5" thickBot="1" x14ac:dyDescent="0.35">
      <c r="A226" s="231" t="s">
        <v>98</v>
      </c>
      <c r="B226" s="231"/>
      <c r="C226" s="232"/>
      <c r="D226" s="233" t="str">
        <f>"MINIMUM TQT FOR THIS PATHWAY = "&amp;C264</f>
        <v>MINIMUM TQT FOR THIS PATHWAY = 2270</v>
      </c>
      <c r="E226" s="234"/>
      <c r="F226" s="235"/>
      <c r="G226" s="92"/>
      <c r="H226" s="241" t="s">
        <v>9</v>
      </c>
      <c r="I226" s="242"/>
      <c r="J226" s="242"/>
      <c r="K226" s="243"/>
      <c r="L226" s="2"/>
    </row>
    <row r="227" spans="1:12" s="6" customFormat="1" ht="14.5" outlineLevel="1" thickBot="1" x14ac:dyDescent="0.35">
      <c r="A227" s="236" t="s">
        <v>10</v>
      </c>
      <c r="B227" s="244" t="s">
        <v>11</v>
      </c>
      <c r="C227" s="238" t="s">
        <v>12</v>
      </c>
      <c r="D227" s="228"/>
      <c r="E227" s="239" t="s">
        <v>13</v>
      </c>
      <c r="F227" s="239" t="s">
        <v>14</v>
      </c>
      <c r="G227" s="92"/>
      <c r="H227" s="246" t="s">
        <v>15</v>
      </c>
      <c r="I227" s="248" t="s">
        <v>16</v>
      </c>
      <c r="J227" s="248" t="s">
        <v>17</v>
      </c>
      <c r="K227" s="250" t="s">
        <v>18</v>
      </c>
    </row>
    <row r="228" spans="1:12" s="6" customFormat="1" ht="14.5" outlineLevel="1" thickBot="1" x14ac:dyDescent="0.35">
      <c r="A228" s="237"/>
      <c r="B228" s="245"/>
      <c r="C228" s="219" t="s">
        <v>19</v>
      </c>
      <c r="D228" s="219" t="s">
        <v>20</v>
      </c>
      <c r="E228" s="240"/>
      <c r="F228" s="240"/>
      <c r="G228" s="92"/>
      <c r="H228" s="247"/>
      <c r="I228" s="249"/>
      <c r="J228" s="249"/>
      <c r="K228" s="251"/>
    </row>
    <row r="229" spans="1:12" s="6" customFormat="1" ht="28.5" customHeight="1" outlineLevel="1" x14ac:dyDescent="0.3">
      <c r="A229" s="192" t="s">
        <v>21</v>
      </c>
      <c r="B229" s="193" t="s">
        <v>22</v>
      </c>
      <c r="C229" s="198">
        <v>27</v>
      </c>
      <c r="D229" s="199">
        <v>10</v>
      </c>
      <c r="E229" s="200">
        <v>43</v>
      </c>
      <c r="F229" s="201">
        <f>SUM(C229:E229)</f>
        <v>80</v>
      </c>
      <c r="G229" s="92">
        <v>1</v>
      </c>
      <c r="H229" s="49">
        <v>3</v>
      </c>
      <c r="I229" s="44" t="s">
        <v>23</v>
      </c>
      <c r="J229" s="45" t="s">
        <v>24</v>
      </c>
      <c r="K229" s="50" t="s">
        <v>25</v>
      </c>
    </row>
    <row r="230" spans="1:12" s="6" customFormat="1" ht="28.5" customHeight="1" outlineLevel="1" x14ac:dyDescent="0.3">
      <c r="A230" s="194" t="s">
        <v>26</v>
      </c>
      <c r="B230" s="195" t="s">
        <v>27</v>
      </c>
      <c r="C230" s="194">
        <v>40</v>
      </c>
      <c r="D230" s="208">
        <v>10</v>
      </c>
      <c r="E230" s="181">
        <v>40</v>
      </c>
      <c r="F230" s="111">
        <f t="shared" ref="F230:F237" si="31">SUM(C230:E230)</f>
        <v>90</v>
      </c>
      <c r="G230" s="92">
        <v>1</v>
      </c>
      <c r="H230" s="51">
        <v>6</v>
      </c>
      <c r="I230" s="129" t="s">
        <v>23</v>
      </c>
      <c r="J230" s="130" t="s">
        <v>24</v>
      </c>
      <c r="K230" s="138" t="s">
        <v>28</v>
      </c>
    </row>
    <row r="231" spans="1:12" s="6" customFormat="1" ht="28.5" customHeight="1" outlineLevel="1" x14ac:dyDescent="0.3">
      <c r="A231" s="194" t="s">
        <v>29</v>
      </c>
      <c r="B231" s="195" t="s">
        <v>30</v>
      </c>
      <c r="C231" s="194">
        <v>20</v>
      </c>
      <c r="D231" s="208">
        <v>10</v>
      </c>
      <c r="E231" s="181">
        <v>50</v>
      </c>
      <c r="F231" s="111">
        <f t="shared" si="31"/>
        <v>80</v>
      </c>
      <c r="G231" s="92">
        <v>1</v>
      </c>
      <c r="H231" s="51">
        <v>5</v>
      </c>
      <c r="I231" s="129" t="s">
        <v>23</v>
      </c>
      <c r="J231" s="130" t="s">
        <v>24</v>
      </c>
      <c r="K231" s="138" t="s">
        <v>28</v>
      </c>
    </row>
    <row r="232" spans="1:12" s="6" customFormat="1" ht="28.5" customHeight="1" outlineLevel="1" x14ac:dyDescent="0.3">
      <c r="A232" s="196" t="s">
        <v>31</v>
      </c>
      <c r="B232" s="197" t="s">
        <v>32</v>
      </c>
      <c r="C232" s="194">
        <v>65</v>
      </c>
      <c r="D232" s="208">
        <v>10</v>
      </c>
      <c r="E232" s="181">
        <v>90</v>
      </c>
      <c r="F232" s="111">
        <f t="shared" si="31"/>
        <v>165</v>
      </c>
      <c r="G232" s="92">
        <v>1</v>
      </c>
      <c r="H232" s="51">
        <v>7</v>
      </c>
      <c r="I232" s="129" t="s">
        <v>23</v>
      </c>
      <c r="J232" s="130" t="s">
        <v>24</v>
      </c>
      <c r="K232" s="138"/>
    </row>
    <row r="233" spans="1:12" s="6" customFormat="1" ht="28.5" customHeight="1" outlineLevel="1" x14ac:dyDescent="0.3">
      <c r="A233" s="194" t="s">
        <v>33</v>
      </c>
      <c r="B233" s="195" t="s">
        <v>34</v>
      </c>
      <c r="C233" s="194">
        <v>70</v>
      </c>
      <c r="D233" s="208">
        <v>10</v>
      </c>
      <c r="E233" s="181">
        <v>90</v>
      </c>
      <c r="F233" s="111">
        <f t="shared" si="31"/>
        <v>170</v>
      </c>
      <c r="G233" s="92">
        <v>1</v>
      </c>
      <c r="H233" s="51">
        <v>6</v>
      </c>
      <c r="I233" s="129" t="s">
        <v>23</v>
      </c>
      <c r="J233" s="130" t="s">
        <v>24</v>
      </c>
      <c r="K233" s="138"/>
    </row>
    <row r="234" spans="1:12" s="6" customFormat="1" ht="28.5" customHeight="1" outlineLevel="1" x14ac:dyDescent="0.3">
      <c r="A234" s="194" t="s">
        <v>35</v>
      </c>
      <c r="B234" s="197" t="s">
        <v>129</v>
      </c>
      <c r="C234" s="194">
        <v>30</v>
      </c>
      <c r="D234" s="208">
        <v>10</v>
      </c>
      <c r="E234" s="181">
        <v>60</v>
      </c>
      <c r="F234" s="111">
        <f t="shared" si="31"/>
        <v>100</v>
      </c>
      <c r="G234" s="92">
        <v>1</v>
      </c>
      <c r="H234" s="51">
        <v>7</v>
      </c>
      <c r="I234" s="129" t="s">
        <v>23</v>
      </c>
      <c r="J234" s="130" t="s">
        <v>24</v>
      </c>
      <c r="K234" s="138"/>
    </row>
    <row r="235" spans="1:12" s="6" customFormat="1" ht="28.5" customHeight="1" outlineLevel="1" x14ac:dyDescent="0.3">
      <c r="A235" s="194" t="s">
        <v>36</v>
      </c>
      <c r="B235" s="195" t="s">
        <v>37</v>
      </c>
      <c r="C235" s="194">
        <v>50</v>
      </c>
      <c r="D235" s="208">
        <v>10</v>
      </c>
      <c r="E235" s="181">
        <v>100</v>
      </c>
      <c r="F235" s="111">
        <f t="shared" si="31"/>
        <v>160</v>
      </c>
      <c r="G235" s="92">
        <v>1</v>
      </c>
      <c r="H235" s="51">
        <v>7</v>
      </c>
      <c r="I235" s="129" t="s">
        <v>23</v>
      </c>
      <c r="J235" s="130" t="s">
        <v>24</v>
      </c>
      <c r="K235" s="138"/>
    </row>
    <row r="236" spans="1:12" s="6" customFormat="1" ht="28.5" customHeight="1" outlineLevel="1" x14ac:dyDescent="0.3">
      <c r="A236" s="194" t="s">
        <v>38</v>
      </c>
      <c r="B236" s="195" t="s">
        <v>128</v>
      </c>
      <c r="C236" s="194">
        <v>20</v>
      </c>
      <c r="D236" s="208">
        <v>10</v>
      </c>
      <c r="E236" s="181">
        <v>50</v>
      </c>
      <c r="F236" s="111">
        <f t="shared" si="31"/>
        <v>80</v>
      </c>
      <c r="G236" s="92">
        <v>1</v>
      </c>
      <c r="H236" s="51">
        <v>6</v>
      </c>
      <c r="I236" s="129" t="s">
        <v>23</v>
      </c>
      <c r="J236" s="130" t="s">
        <v>24</v>
      </c>
      <c r="K236" s="138"/>
    </row>
    <row r="237" spans="1:12" s="6" customFormat="1" ht="28.5" customHeight="1" outlineLevel="1" x14ac:dyDescent="0.3">
      <c r="A237" s="194" t="s">
        <v>39</v>
      </c>
      <c r="B237" s="195" t="s">
        <v>40</v>
      </c>
      <c r="C237" s="194">
        <v>50</v>
      </c>
      <c r="D237" s="208">
        <v>10</v>
      </c>
      <c r="E237" s="181">
        <v>100</v>
      </c>
      <c r="F237" s="111">
        <f t="shared" si="31"/>
        <v>160</v>
      </c>
      <c r="G237" s="92">
        <v>1</v>
      </c>
      <c r="H237" s="51">
        <v>7</v>
      </c>
      <c r="I237" s="129" t="s">
        <v>23</v>
      </c>
      <c r="J237" s="130" t="s">
        <v>24</v>
      </c>
      <c r="K237" s="138"/>
    </row>
    <row r="238" spans="1:12" s="6" customFormat="1" ht="28.5" customHeight="1" outlineLevel="1" x14ac:dyDescent="0.3">
      <c r="A238" s="194" t="s">
        <v>41</v>
      </c>
      <c r="B238" s="195" t="s">
        <v>42</v>
      </c>
      <c r="C238" s="194">
        <v>20</v>
      </c>
      <c r="D238" s="208">
        <v>10</v>
      </c>
      <c r="E238" s="181">
        <v>50</v>
      </c>
      <c r="F238" s="111">
        <f>SUM(C238:E238)</f>
        <v>80</v>
      </c>
      <c r="G238" s="92">
        <v>1</v>
      </c>
      <c r="H238" s="51">
        <v>5</v>
      </c>
      <c r="I238" s="129" t="s">
        <v>23</v>
      </c>
      <c r="J238" s="130" t="s">
        <v>24</v>
      </c>
      <c r="K238" s="138"/>
    </row>
    <row r="239" spans="1:12" s="6" customFormat="1" ht="28.5" customHeight="1" outlineLevel="1" x14ac:dyDescent="0.3">
      <c r="A239" s="194" t="s">
        <v>43</v>
      </c>
      <c r="B239" s="195" t="s">
        <v>44</v>
      </c>
      <c r="C239" s="194">
        <v>30</v>
      </c>
      <c r="D239" s="208">
        <v>10</v>
      </c>
      <c r="E239" s="181">
        <v>70</v>
      </c>
      <c r="F239" s="111">
        <f t="shared" ref="F239:F242" si="32">SUM(C239:E239)</f>
        <v>110</v>
      </c>
      <c r="G239" s="92">
        <v>1</v>
      </c>
      <c r="H239" s="51">
        <v>6</v>
      </c>
      <c r="I239" s="129" t="s">
        <v>23</v>
      </c>
      <c r="J239" s="130" t="s">
        <v>24</v>
      </c>
      <c r="K239" s="138"/>
    </row>
    <row r="240" spans="1:12" s="6" customFormat="1" ht="28.5" customHeight="1" outlineLevel="1" x14ac:dyDescent="0.3">
      <c r="A240" s="194" t="s">
        <v>45</v>
      </c>
      <c r="B240" s="195" t="s">
        <v>46</v>
      </c>
      <c r="C240" s="194">
        <v>30</v>
      </c>
      <c r="D240" s="208">
        <v>10</v>
      </c>
      <c r="E240" s="181">
        <v>70</v>
      </c>
      <c r="F240" s="111">
        <f t="shared" si="32"/>
        <v>110</v>
      </c>
      <c r="G240" s="92">
        <v>1</v>
      </c>
      <c r="H240" s="51">
        <v>6</v>
      </c>
      <c r="I240" s="129" t="s">
        <v>23</v>
      </c>
      <c r="J240" s="130" t="s">
        <v>24</v>
      </c>
      <c r="K240" s="138"/>
    </row>
    <row r="241" spans="1:11" s="6" customFormat="1" ht="28.5" customHeight="1" outlineLevel="1" x14ac:dyDescent="0.3">
      <c r="A241" s="194" t="s">
        <v>47</v>
      </c>
      <c r="B241" s="195" t="s">
        <v>48</v>
      </c>
      <c r="C241" s="194">
        <v>30</v>
      </c>
      <c r="D241" s="208">
        <v>10</v>
      </c>
      <c r="E241" s="181">
        <v>70</v>
      </c>
      <c r="F241" s="111">
        <f t="shared" si="32"/>
        <v>110</v>
      </c>
      <c r="G241" s="92">
        <v>1</v>
      </c>
      <c r="H241" s="51">
        <v>6</v>
      </c>
      <c r="I241" s="129" t="s">
        <v>23</v>
      </c>
      <c r="J241" s="130" t="s">
        <v>24</v>
      </c>
      <c r="K241" s="138"/>
    </row>
    <row r="242" spans="1:11" s="6" customFormat="1" ht="28.5" customHeight="1" outlineLevel="1" x14ac:dyDescent="0.3">
      <c r="A242" s="194" t="s">
        <v>49</v>
      </c>
      <c r="B242" s="197" t="s">
        <v>50</v>
      </c>
      <c r="C242" s="194">
        <v>20</v>
      </c>
      <c r="D242" s="208">
        <v>10</v>
      </c>
      <c r="E242" s="181">
        <v>60</v>
      </c>
      <c r="F242" s="111">
        <f t="shared" si="32"/>
        <v>90</v>
      </c>
      <c r="G242" s="92">
        <v>1</v>
      </c>
      <c r="H242" s="51">
        <v>6</v>
      </c>
      <c r="I242" s="129" t="s">
        <v>23</v>
      </c>
      <c r="J242" s="130" t="s">
        <v>24</v>
      </c>
      <c r="K242" s="143"/>
    </row>
    <row r="243" spans="1:11" s="6" customFormat="1" ht="28.5" customHeight="1" outlineLevel="1" x14ac:dyDescent="0.3">
      <c r="A243" s="28" t="s">
        <v>53</v>
      </c>
      <c r="B243" s="116" t="s">
        <v>54</v>
      </c>
      <c r="C243" s="28">
        <v>20</v>
      </c>
      <c r="D243" s="47">
        <v>10</v>
      </c>
      <c r="E243" s="160">
        <v>70</v>
      </c>
      <c r="F243" s="111">
        <f t="shared" ref="F243:F246" si="33">SUM(C243:E243)</f>
        <v>100</v>
      </c>
      <c r="G243" s="92">
        <v>1</v>
      </c>
      <c r="H243" s="51">
        <v>6</v>
      </c>
      <c r="I243" s="129" t="s">
        <v>23</v>
      </c>
      <c r="J243" s="130" t="s">
        <v>24</v>
      </c>
      <c r="K243" s="143"/>
    </row>
    <row r="244" spans="1:11" s="6" customFormat="1" ht="28.5" customHeight="1" outlineLevel="1" x14ac:dyDescent="0.3">
      <c r="A244" s="28" t="s">
        <v>55</v>
      </c>
      <c r="B244" s="134" t="s">
        <v>56</v>
      </c>
      <c r="C244" s="28">
        <v>20</v>
      </c>
      <c r="D244" s="115">
        <v>10</v>
      </c>
      <c r="E244" s="160">
        <v>90</v>
      </c>
      <c r="F244" s="111">
        <f t="shared" si="33"/>
        <v>120</v>
      </c>
      <c r="G244" s="92">
        <v>1</v>
      </c>
      <c r="H244" s="51">
        <v>6</v>
      </c>
      <c r="I244" s="129" t="s">
        <v>23</v>
      </c>
      <c r="J244" s="130" t="s">
        <v>24</v>
      </c>
      <c r="K244" s="143"/>
    </row>
    <row r="245" spans="1:11" s="6" customFormat="1" ht="28.5" customHeight="1" outlineLevel="1" x14ac:dyDescent="0.3">
      <c r="A245" s="55" t="s">
        <v>71</v>
      </c>
      <c r="B245" s="116" t="s">
        <v>72</v>
      </c>
      <c r="C245" s="55">
        <v>40</v>
      </c>
      <c r="D245" s="115">
        <v>10</v>
      </c>
      <c r="E245" s="159">
        <v>70</v>
      </c>
      <c r="F245" s="186">
        <f t="shared" si="33"/>
        <v>120</v>
      </c>
      <c r="G245" s="92">
        <v>1</v>
      </c>
      <c r="H245" s="137">
        <v>6</v>
      </c>
      <c r="I245" s="132" t="s">
        <v>23</v>
      </c>
      <c r="J245" s="131" t="s">
        <v>24</v>
      </c>
      <c r="K245" s="143"/>
    </row>
    <row r="246" spans="1:11" s="6" customFormat="1" ht="28.5" customHeight="1" outlineLevel="1" x14ac:dyDescent="0.3">
      <c r="A246" s="55" t="s">
        <v>73</v>
      </c>
      <c r="B246" s="116" t="s">
        <v>74</v>
      </c>
      <c r="C246" s="55">
        <v>50</v>
      </c>
      <c r="D246" s="115">
        <v>20</v>
      </c>
      <c r="E246" s="159">
        <v>80</v>
      </c>
      <c r="F246" s="186">
        <f t="shared" si="33"/>
        <v>150</v>
      </c>
      <c r="G246" s="92">
        <v>1</v>
      </c>
      <c r="H246" s="137">
        <v>6</v>
      </c>
      <c r="I246" s="132" t="s">
        <v>23</v>
      </c>
      <c r="J246" s="131" t="s">
        <v>24</v>
      </c>
      <c r="K246" s="143"/>
    </row>
    <row r="247" spans="1:11" s="6" customFormat="1" ht="28.5" customHeight="1" outlineLevel="1" thickBot="1" x14ac:dyDescent="0.35">
      <c r="A247" s="31" t="s">
        <v>59</v>
      </c>
      <c r="B247" s="135" t="s">
        <v>60</v>
      </c>
      <c r="C247" s="31">
        <v>30</v>
      </c>
      <c r="D247" s="48">
        <v>10</v>
      </c>
      <c r="E247" s="161">
        <v>80</v>
      </c>
      <c r="F247" s="162">
        <f t="shared" ref="F247" si="34">SUM(C247:E247)</f>
        <v>120</v>
      </c>
      <c r="G247" s="92">
        <v>1</v>
      </c>
      <c r="H247" s="52">
        <v>6</v>
      </c>
      <c r="I247" s="140" t="s">
        <v>23</v>
      </c>
      <c r="J247" s="119" t="s">
        <v>24</v>
      </c>
      <c r="K247" s="169"/>
    </row>
    <row r="248" spans="1:11" s="6" customFormat="1" ht="14.5" outlineLevel="1" thickBot="1" x14ac:dyDescent="0.35">
      <c r="A248" s="191" t="s">
        <v>97</v>
      </c>
      <c r="B248" s="149"/>
      <c r="C248" s="148"/>
      <c r="D248" s="148"/>
      <c r="E248" s="149"/>
      <c r="F248" s="148"/>
      <c r="G248" s="93"/>
      <c r="H248" s="148"/>
      <c r="I248" s="148"/>
      <c r="J248" s="148"/>
      <c r="K248" s="170"/>
    </row>
    <row r="249" spans="1:11" s="6" customFormat="1" ht="28.5" customHeight="1" outlineLevel="1" x14ac:dyDescent="0.3">
      <c r="A249" s="29" t="s">
        <v>62</v>
      </c>
      <c r="B249" s="73" t="s">
        <v>63</v>
      </c>
      <c r="C249" s="53">
        <v>40</v>
      </c>
      <c r="D249" s="54">
        <v>20</v>
      </c>
      <c r="E249" s="78">
        <v>50</v>
      </c>
      <c r="F249" s="136">
        <v>110</v>
      </c>
      <c r="G249" s="92"/>
      <c r="H249" s="56">
        <v>5</v>
      </c>
      <c r="I249" s="57" t="s">
        <v>64</v>
      </c>
      <c r="J249" s="58" t="s">
        <v>24</v>
      </c>
      <c r="K249" s="168" t="s">
        <v>28</v>
      </c>
    </row>
    <row r="250" spans="1:11" s="6" customFormat="1" ht="28.5" customHeight="1" outlineLevel="1" x14ac:dyDescent="0.3">
      <c r="A250" s="28" t="s">
        <v>79</v>
      </c>
      <c r="B250" s="71" t="s">
        <v>130</v>
      </c>
      <c r="C250" s="28">
        <v>40</v>
      </c>
      <c r="D250" s="47">
        <v>10</v>
      </c>
      <c r="E250" s="76">
        <v>40</v>
      </c>
      <c r="F250" s="39">
        <v>90</v>
      </c>
      <c r="G250" s="92"/>
      <c r="H250" s="51">
        <v>6</v>
      </c>
      <c r="I250" s="129" t="s">
        <v>64</v>
      </c>
      <c r="J250" s="130" t="s">
        <v>24</v>
      </c>
      <c r="K250" s="142" t="s">
        <v>28</v>
      </c>
    </row>
    <row r="251" spans="1:11" s="6" customFormat="1" ht="28.5" customHeight="1" outlineLevel="1" x14ac:dyDescent="0.3">
      <c r="A251" s="28" t="s">
        <v>82</v>
      </c>
      <c r="B251" s="71" t="s">
        <v>83</v>
      </c>
      <c r="C251" s="28">
        <v>50</v>
      </c>
      <c r="D251" s="47">
        <v>20</v>
      </c>
      <c r="E251" s="76">
        <v>80</v>
      </c>
      <c r="F251" s="39">
        <f t="shared" ref="F251" si="35">SUM(C251:E251)</f>
        <v>150</v>
      </c>
      <c r="G251" s="92"/>
      <c r="H251" s="51">
        <v>6</v>
      </c>
      <c r="I251" s="129" t="s">
        <v>64</v>
      </c>
      <c r="J251" s="130" t="s">
        <v>24</v>
      </c>
      <c r="K251" s="142" t="s">
        <v>28</v>
      </c>
    </row>
    <row r="252" spans="1:11" s="6" customFormat="1" ht="28.5" customHeight="1" outlineLevel="1" x14ac:dyDescent="0.3">
      <c r="A252" s="26" t="s">
        <v>51</v>
      </c>
      <c r="B252" s="70" t="s">
        <v>52</v>
      </c>
      <c r="C252" s="28">
        <v>20</v>
      </c>
      <c r="D252" s="47">
        <v>10</v>
      </c>
      <c r="E252" s="75">
        <v>60</v>
      </c>
      <c r="F252" s="181">
        <f t="shared" ref="F252:F253" si="36">SUM(C252:E252)</f>
        <v>90</v>
      </c>
      <c r="G252" s="92"/>
      <c r="H252" s="51">
        <v>6</v>
      </c>
      <c r="I252" s="129" t="s">
        <v>64</v>
      </c>
      <c r="J252" s="130" t="s">
        <v>24</v>
      </c>
      <c r="K252" s="143"/>
    </row>
    <row r="253" spans="1:11" s="6" customFormat="1" ht="28.5" customHeight="1" outlineLevel="1" thickBot="1" x14ac:dyDescent="0.35">
      <c r="A253" s="28" t="s">
        <v>57</v>
      </c>
      <c r="B253" s="71" t="s">
        <v>58</v>
      </c>
      <c r="C253" s="31">
        <v>25</v>
      </c>
      <c r="D253" s="48">
        <v>10</v>
      </c>
      <c r="E253" s="81">
        <v>40</v>
      </c>
      <c r="F253" s="162">
        <f t="shared" si="36"/>
        <v>75</v>
      </c>
      <c r="G253" s="92">
        <v>1</v>
      </c>
      <c r="H253" s="52">
        <v>6</v>
      </c>
      <c r="I253" s="140" t="s">
        <v>64</v>
      </c>
      <c r="J253" s="119" t="s">
        <v>24</v>
      </c>
      <c r="K253" s="169"/>
    </row>
    <row r="254" spans="1:11" s="6" customFormat="1" ht="14.5" outlineLevel="1" thickBot="1" x14ac:dyDescent="0.35">
      <c r="A254" s="65" t="s">
        <v>75</v>
      </c>
      <c r="B254" s="66"/>
      <c r="C254" s="97"/>
      <c r="D254" s="97"/>
      <c r="E254" s="66"/>
      <c r="F254" s="97"/>
      <c r="G254" s="93"/>
      <c r="H254" s="97"/>
      <c r="I254" s="97"/>
      <c r="J254" s="97"/>
      <c r="K254" s="150"/>
    </row>
    <row r="255" spans="1:11" s="6" customFormat="1" ht="28.5" customHeight="1" outlineLevel="1" x14ac:dyDescent="0.3">
      <c r="A255" s="26" t="s">
        <v>76</v>
      </c>
      <c r="B255" s="70" t="s">
        <v>77</v>
      </c>
      <c r="C255" s="43">
        <v>30</v>
      </c>
      <c r="D255" s="46">
        <v>10</v>
      </c>
      <c r="E255" s="75">
        <v>80</v>
      </c>
      <c r="F255" s="41">
        <v>120</v>
      </c>
      <c r="G255" s="92"/>
      <c r="H255" s="62">
        <v>5</v>
      </c>
      <c r="I255" s="22" t="s">
        <v>78</v>
      </c>
      <c r="J255" s="23" t="s">
        <v>24</v>
      </c>
      <c r="K255" s="122" t="s">
        <v>28</v>
      </c>
    </row>
    <row r="256" spans="1:11" s="6" customFormat="1" ht="28.5" customHeight="1" outlineLevel="1" x14ac:dyDescent="0.3">
      <c r="A256" s="29" t="s">
        <v>65</v>
      </c>
      <c r="B256" s="74" t="s">
        <v>66</v>
      </c>
      <c r="C256" s="55">
        <v>50</v>
      </c>
      <c r="D256" s="82">
        <v>10</v>
      </c>
      <c r="E256" s="79">
        <v>100</v>
      </c>
      <c r="F256" s="39">
        <v>160</v>
      </c>
      <c r="G256" s="92"/>
      <c r="H256" s="59">
        <v>6</v>
      </c>
      <c r="I256" s="21" t="s">
        <v>78</v>
      </c>
      <c r="J256" s="20" t="s">
        <v>24</v>
      </c>
      <c r="K256" s="166" t="s">
        <v>28</v>
      </c>
    </row>
    <row r="257" spans="1:12" s="6" customFormat="1" ht="28.5" customHeight="1" outlineLevel="1" x14ac:dyDescent="0.3">
      <c r="A257" s="28" t="s">
        <v>80</v>
      </c>
      <c r="B257" s="71" t="s">
        <v>81</v>
      </c>
      <c r="C257" s="28">
        <v>50</v>
      </c>
      <c r="D257" s="47">
        <v>10</v>
      </c>
      <c r="E257" s="76">
        <v>100</v>
      </c>
      <c r="F257" s="39">
        <f t="shared" ref="F257" si="37">SUM(C257:E257)</f>
        <v>160</v>
      </c>
      <c r="G257" s="92"/>
      <c r="H257" s="51">
        <v>5</v>
      </c>
      <c r="I257" s="22" t="s">
        <v>78</v>
      </c>
      <c r="J257" s="23" t="s">
        <v>24</v>
      </c>
      <c r="K257" s="122" t="s">
        <v>28</v>
      </c>
    </row>
    <row r="258" spans="1:12" s="6" customFormat="1" ht="28.5" customHeight="1" outlineLevel="1" x14ac:dyDescent="0.3">
      <c r="A258" s="29" t="s">
        <v>67</v>
      </c>
      <c r="B258" s="116" t="s">
        <v>68</v>
      </c>
      <c r="C258" s="55">
        <v>50</v>
      </c>
      <c r="D258" s="82">
        <v>10</v>
      </c>
      <c r="E258" s="79">
        <v>60</v>
      </c>
      <c r="F258" s="39">
        <v>120</v>
      </c>
      <c r="G258" s="92"/>
      <c r="H258" s="59">
        <v>7</v>
      </c>
      <c r="I258" s="21" t="s">
        <v>78</v>
      </c>
      <c r="J258" s="20" t="s">
        <v>24</v>
      </c>
      <c r="K258" s="166" t="s">
        <v>28</v>
      </c>
    </row>
    <row r="259" spans="1:12" s="6" customFormat="1" ht="28.5" customHeight="1" outlineLevel="1" x14ac:dyDescent="0.3">
      <c r="A259" s="29" t="s">
        <v>69</v>
      </c>
      <c r="B259" s="74" t="s">
        <v>70</v>
      </c>
      <c r="C259" s="55">
        <v>40</v>
      </c>
      <c r="D259" s="82">
        <v>10</v>
      </c>
      <c r="E259" s="79">
        <v>100</v>
      </c>
      <c r="F259" s="39">
        <f t="shared" ref="F259:F261" si="38">SUM(C259:E259)</f>
        <v>150</v>
      </c>
      <c r="G259" s="92"/>
      <c r="H259" s="59">
        <v>6</v>
      </c>
      <c r="I259" s="21" t="s">
        <v>78</v>
      </c>
      <c r="J259" s="20" t="s">
        <v>24</v>
      </c>
      <c r="K259" s="166"/>
    </row>
    <row r="260" spans="1:12" s="6" customFormat="1" ht="28.5" customHeight="1" outlineLevel="1" x14ac:dyDescent="0.3">
      <c r="A260" s="28" t="s">
        <v>84</v>
      </c>
      <c r="B260" s="71" t="s">
        <v>85</v>
      </c>
      <c r="C260" s="28">
        <v>60</v>
      </c>
      <c r="D260" s="47">
        <v>10</v>
      </c>
      <c r="E260" s="76">
        <v>90</v>
      </c>
      <c r="F260" s="39">
        <f t="shared" si="38"/>
        <v>160</v>
      </c>
      <c r="G260" s="92"/>
      <c r="H260" s="51">
        <v>6</v>
      </c>
      <c r="I260" s="22" t="s">
        <v>78</v>
      </c>
      <c r="J260" s="23" t="s">
        <v>24</v>
      </c>
      <c r="K260" s="122"/>
    </row>
    <row r="261" spans="1:12" s="6" customFormat="1" ht="28.5" customHeight="1" outlineLevel="1" thickBot="1" x14ac:dyDescent="0.35">
      <c r="A261" s="31" t="s">
        <v>86</v>
      </c>
      <c r="B261" s="72" t="s">
        <v>87</v>
      </c>
      <c r="C261" s="31">
        <v>60</v>
      </c>
      <c r="D261" s="48">
        <v>10</v>
      </c>
      <c r="E261" s="77">
        <v>90</v>
      </c>
      <c r="F261" s="40">
        <f t="shared" si="38"/>
        <v>160</v>
      </c>
      <c r="G261" s="92"/>
      <c r="H261" s="52">
        <v>6</v>
      </c>
      <c r="I261" s="32" t="s">
        <v>78</v>
      </c>
      <c r="J261" s="33" t="s">
        <v>24</v>
      </c>
      <c r="K261" s="34"/>
    </row>
    <row r="262" spans="1:12" s="6" customFormat="1" ht="14.5" outlineLevel="1" thickBot="1" x14ac:dyDescent="0.35">
      <c r="A262" s="221" t="s">
        <v>88</v>
      </c>
      <c r="B262" s="222"/>
      <c r="C262" s="68">
        <f>SUMIFS(C229:C261,$G229:$G261,"1")</f>
        <v>687</v>
      </c>
      <c r="D262" s="69">
        <f>SUMIFS(D229:D261,$G229:$G261,"1")</f>
        <v>210</v>
      </c>
      <c r="E262" s="69">
        <f>SUMIFS(E229:E261,$G229:$G261,"1")</f>
        <v>1373</v>
      </c>
      <c r="F262" s="38"/>
      <c r="G262" s="94"/>
      <c r="H262" s="42"/>
      <c r="I262" s="42"/>
    </row>
    <row r="263" spans="1:12" s="6" customFormat="1" ht="14.5" outlineLevel="1" thickBot="1" x14ac:dyDescent="0.35">
      <c r="A263" s="35" t="s">
        <v>89</v>
      </c>
      <c r="B263" s="36"/>
      <c r="C263" s="223">
        <f>SUM(C262:D262)</f>
        <v>897</v>
      </c>
      <c r="D263" s="224"/>
      <c r="E263" s="37">
        <f>SUM(E262)</f>
        <v>1373</v>
      </c>
      <c r="G263" s="88"/>
    </row>
    <row r="264" spans="1:12" s="6" customFormat="1" ht="14.5" outlineLevel="1" thickBot="1" x14ac:dyDescent="0.35">
      <c r="A264" s="225" t="s">
        <v>90</v>
      </c>
      <c r="B264" s="226"/>
      <c r="C264" s="227">
        <f>C263+E263</f>
        <v>2270</v>
      </c>
      <c r="D264" s="227"/>
      <c r="E264" s="228"/>
      <c r="G264" s="88"/>
      <c r="H264" s="1"/>
    </row>
    <row r="265" spans="1:12" s="6" customFormat="1" outlineLevel="1" x14ac:dyDescent="0.3">
      <c r="A265" s="229"/>
      <c r="B265" s="230"/>
      <c r="C265" s="4"/>
      <c r="D265" s="4"/>
      <c r="E265" s="4"/>
      <c r="G265" s="88"/>
      <c r="H265" s="1"/>
    </row>
    <row r="266" spans="1:12" s="6" customFormat="1" x14ac:dyDescent="0.3">
      <c r="A266" s="3"/>
      <c r="B266" s="3"/>
      <c r="C266" s="4"/>
      <c r="D266" s="4"/>
      <c r="E266" s="4"/>
      <c r="G266" s="88"/>
    </row>
    <row r="267" spans="1:12" s="6" customFormat="1" ht="14.5" thickBot="1" x14ac:dyDescent="0.35">
      <c r="A267" s="3"/>
      <c r="B267" s="3"/>
      <c r="C267" s="4"/>
      <c r="D267" s="4"/>
      <c r="E267" s="4"/>
      <c r="G267" s="88"/>
    </row>
    <row r="268" spans="1:12" s="6" customFormat="1" ht="14.5" thickBot="1" x14ac:dyDescent="0.35">
      <c r="A268" s="231" t="s">
        <v>99</v>
      </c>
      <c r="B268" s="231"/>
      <c r="C268" s="232"/>
      <c r="D268" s="233" t="str">
        <f>"MINIMUM TQT FOR THIS PATHWAY = "&amp;C306</f>
        <v>MINIMUM TQT FOR THIS PATHWAY = 2290</v>
      </c>
      <c r="E268" s="234"/>
      <c r="F268" s="235"/>
      <c r="G268" s="92"/>
      <c r="H268" s="233" t="s">
        <v>9</v>
      </c>
      <c r="I268" s="234"/>
      <c r="J268" s="234"/>
      <c r="K268" s="235"/>
      <c r="L268" s="2"/>
    </row>
    <row r="269" spans="1:12" s="6" customFormat="1" ht="14.5" outlineLevel="1" thickBot="1" x14ac:dyDescent="0.35">
      <c r="A269" s="236" t="s">
        <v>10</v>
      </c>
      <c r="B269" s="236" t="s">
        <v>11</v>
      </c>
      <c r="C269" s="238" t="s">
        <v>12</v>
      </c>
      <c r="D269" s="228"/>
      <c r="E269" s="239" t="s">
        <v>13</v>
      </c>
      <c r="F269" s="239" t="s">
        <v>14</v>
      </c>
      <c r="G269" s="92"/>
      <c r="H269" s="239" t="s">
        <v>15</v>
      </c>
      <c r="I269" s="239" t="s">
        <v>16</v>
      </c>
      <c r="J269" s="239" t="s">
        <v>17</v>
      </c>
      <c r="K269" s="239" t="s">
        <v>18</v>
      </c>
    </row>
    <row r="270" spans="1:12" s="6" customFormat="1" ht="14.5" outlineLevel="1" thickBot="1" x14ac:dyDescent="0.35">
      <c r="A270" s="237"/>
      <c r="B270" s="237"/>
      <c r="C270" s="219" t="s">
        <v>19</v>
      </c>
      <c r="D270" s="219" t="s">
        <v>20</v>
      </c>
      <c r="E270" s="240"/>
      <c r="F270" s="240"/>
      <c r="G270" s="92"/>
      <c r="H270" s="240"/>
      <c r="I270" s="240"/>
      <c r="J270" s="240"/>
      <c r="K270" s="240"/>
    </row>
    <row r="271" spans="1:12" s="6" customFormat="1" ht="28.5" customHeight="1" outlineLevel="1" x14ac:dyDescent="0.3">
      <c r="A271" s="192" t="s">
        <v>21</v>
      </c>
      <c r="B271" s="193" t="s">
        <v>22</v>
      </c>
      <c r="C271" s="198">
        <v>27</v>
      </c>
      <c r="D271" s="199">
        <v>10</v>
      </c>
      <c r="E271" s="200">
        <v>43</v>
      </c>
      <c r="F271" s="201">
        <f>SUM(C271:E271)</f>
        <v>80</v>
      </c>
      <c r="G271" s="92">
        <v>1</v>
      </c>
      <c r="H271" s="49">
        <v>3</v>
      </c>
      <c r="I271" s="44" t="s">
        <v>23</v>
      </c>
      <c r="J271" s="45" t="s">
        <v>24</v>
      </c>
      <c r="K271" s="168" t="s">
        <v>25</v>
      </c>
    </row>
    <row r="272" spans="1:12" s="6" customFormat="1" ht="28.5" customHeight="1" outlineLevel="1" x14ac:dyDescent="0.3">
      <c r="A272" s="194" t="s">
        <v>26</v>
      </c>
      <c r="B272" s="195" t="s">
        <v>27</v>
      </c>
      <c r="C272" s="194">
        <v>40</v>
      </c>
      <c r="D272" s="208">
        <v>10</v>
      </c>
      <c r="E272" s="181">
        <v>40</v>
      </c>
      <c r="F272" s="111">
        <f t="shared" ref="F272:F279" si="39">SUM(C272:E272)</f>
        <v>90</v>
      </c>
      <c r="G272" s="92">
        <v>1</v>
      </c>
      <c r="H272" s="51">
        <v>6</v>
      </c>
      <c r="I272" s="129" t="s">
        <v>23</v>
      </c>
      <c r="J272" s="130" t="s">
        <v>24</v>
      </c>
      <c r="K272" s="143" t="s">
        <v>28</v>
      </c>
    </row>
    <row r="273" spans="1:11" s="6" customFormat="1" ht="28.5" customHeight="1" outlineLevel="1" x14ac:dyDescent="0.3">
      <c r="A273" s="194" t="s">
        <v>29</v>
      </c>
      <c r="B273" s="195" t="s">
        <v>30</v>
      </c>
      <c r="C273" s="194">
        <v>20</v>
      </c>
      <c r="D273" s="208">
        <v>10</v>
      </c>
      <c r="E273" s="181">
        <v>50</v>
      </c>
      <c r="F273" s="111">
        <f t="shared" si="39"/>
        <v>80</v>
      </c>
      <c r="G273" s="92">
        <v>1</v>
      </c>
      <c r="H273" s="51">
        <v>5</v>
      </c>
      <c r="I273" s="129" t="s">
        <v>23</v>
      </c>
      <c r="J273" s="130" t="s">
        <v>24</v>
      </c>
      <c r="K273" s="143" t="s">
        <v>28</v>
      </c>
    </row>
    <row r="274" spans="1:11" s="6" customFormat="1" ht="28.5" customHeight="1" outlineLevel="1" x14ac:dyDescent="0.3">
      <c r="A274" s="196" t="s">
        <v>31</v>
      </c>
      <c r="B274" s="197" t="s">
        <v>32</v>
      </c>
      <c r="C274" s="194">
        <v>65</v>
      </c>
      <c r="D274" s="208">
        <v>10</v>
      </c>
      <c r="E274" s="181">
        <v>90</v>
      </c>
      <c r="F274" s="111">
        <f t="shared" si="39"/>
        <v>165</v>
      </c>
      <c r="G274" s="92">
        <v>1</v>
      </c>
      <c r="H274" s="51">
        <v>7</v>
      </c>
      <c r="I274" s="129" t="s">
        <v>23</v>
      </c>
      <c r="J274" s="130" t="s">
        <v>24</v>
      </c>
      <c r="K274" s="143"/>
    </row>
    <row r="275" spans="1:11" s="6" customFormat="1" ht="28.5" customHeight="1" outlineLevel="1" x14ac:dyDescent="0.3">
      <c r="A275" s="194" t="s">
        <v>33</v>
      </c>
      <c r="B275" s="195" t="s">
        <v>34</v>
      </c>
      <c r="C275" s="194">
        <v>70</v>
      </c>
      <c r="D275" s="208">
        <v>10</v>
      </c>
      <c r="E275" s="181">
        <v>90</v>
      </c>
      <c r="F275" s="111">
        <f t="shared" si="39"/>
        <v>170</v>
      </c>
      <c r="G275" s="92">
        <v>1</v>
      </c>
      <c r="H275" s="51">
        <v>6</v>
      </c>
      <c r="I275" s="129" t="s">
        <v>23</v>
      </c>
      <c r="J275" s="130" t="s">
        <v>24</v>
      </c>
      <c r="K275" s="143"/>
    </row>
    <row r="276" spans="1:11" s="6" customFormat="1" ht="28.5" customHeight="1" outlineLevel="1" x14ac:dyDescent="0.3">
      <c r="A276" s="194" t="s">
        <v>35</v>
      </c>
      <c r="B276" s="197" t="s">
        <v>129</v>
      </c>
      <c r="C276" s="194">
        <v>30</v>
      </c>
      <c r="D276" s="208">
        <v>10</v>
      </c>
      <c r="E276" s="181">
        <v>60</v>
      </c>
      <c r="F276" s="111">
        <f t="shared" si="39"/>
        <v>100</v>
      </c>
      <c r="G276" s="92">
        <v>1</v>
      </c>
      <c r="H276" s="51">
        <v>7</v>
      </c>
      <c r="I276" s="129" t="s">
        <v>23</v>
      </c>
      <c r="J276" s="130" t="s">
        <v>24</v>
      </c>
      <c r="K276" s="143"/>
    </row>
    <row r="277" spans="1:11" s="6" customFormat="1" ht="28.5" customHeight="1" outlineLevel="1" x14ac:dyDescent="0.3">
      <c r="A277" s="194" t="s">
        <v>36</v>
      </c>
      <c r="B277" s="195" t="s">
        <v>37</v>
      </c>
      <c r="C277" s="194">
        <v>50</v>
      </c>
      <c r="D277" s="208">
        <v>10</v>
      </c>
      <c r="E277" s="181">
        <v>100</v>
      </c>
      <c r="F277" s="111">
        <f t="shared" si="39"/>
        <v>160</v>
      </c>
      <c r="G277" s="92">
        <v>1</v>
      </c>
      <c r="H277" s="51">
        <v>7</v>
      </c>
      <c r="I277" s="129" t="s">
        <v>23</v>
      </c>
      <c r="J277" s="130" t="s">
        <v>24</v>
      </c>
      <c r="K277" s="143"/>
    </row>
    <row r="278" spans="1:11" s="6" customFormat="1" ht="28.5" customHeight="1" outlineLevel="1" x14ac:dyDescent="0.3">
      <c r="A278" s="194" t="s">
        <v>38</v>
      </c>
      <c r="B278" s="195" t="s">
        <v>128</v>
      </c>
      <c r="C278" s="194">
        <v>20</v>
      </c>
      <c r="D278" s="208">
        <v>10</v>
      </c>
      <c r="E278" s="181">
        <v>50</v>
      </c>
      <c r="F278" s="111">
        <f t="shared" si="39"/>
        <v>80</v>
      </c>
      <c r="G278" s="92">
        <v>1</v>
      </c>
      <c r="H278" s="51">
        <v>6</v>
      </c>
      <c r="I278" s="129" t="s">
        <v>23</v>
      </c>
      <c r="J278" s="130" t="s">
        <v>24</v>
      </c>
      <c r="K278" s="143"/>
    </row>
    <row r="279" spans="1:11" s="6" customFormat="1" ht="28.5" customHeight="1" outlineLevel="1" x14ac:dyDescent="0.3">
      <c r="A279" s="194" t="s">
        <v>39</v>
      </c>
      <c r="B279" s="195" t="s">
        <v>40</v>
      </c>
      <c r="C279" s="194">
        <v>50</v>
      </c>
      <c r="D279" s="208">
        <v>10</v>
      </c>
      <c r="E279" s="181">
        <v>100</v>
      </c>
      <c r="F279" s="111">
        <f t="shared" si="39"/>
        <v>160</v>
      </c>
      <c r="G279" s="92">
        <v>1</v>
      </c>
      <c r="H279" s="51">
        <v>7</v>
      </c>
      <c r="I279" s="129" t="s">
        <v>23</v>
      </c>
      <c r="J279" s="130" t="s">
        <v>24</v>
      </c>
      <c r="K279" s="143"/>
    </row>
    <row r="280" spans="1:11" s="6" customFormat="1" ht="28.5" customHeight="1" outlineLevel="1" x14ac:dyDescent="0.3">
      <c r="A280" s="194" t="s">
        <v>41</v>
      </c>
      <c r="B280" s="195" t="s">
        <v>42</v>
      </c>
      <c r="C280" s="194">
        <v>20</v>
      </c>
      <c r="D280" s="208">
        <v>10</v>
      </c>
      <c r="E280" s="181">
        <v>50</v>
      </c>
      <c r="F280" s="111">
        <f>SUM(C280:E280)</f>
        <v>80</v>
      </c>
      <c r="G280" s="92">
        <v>1</v>
      </c>
      <c r="H280" s="51">
        <v>5</v>
      </c>
      <c r="I280" s="129" t="s">
        <v>23</v>
      </c>
      <c r="J280" s="130" t="s">
        <v>24</v>
      </c>
      <c r="K280" s="143"/>
    </row>
    <row r="281" spans="1:11" s="6" customFormat="1" ht="28.5" customHeight="1" outlineLevel="1" x14ac:dyDescent="0.3">
      <c r="A281" s="194" t="s">
        <v>43</v>
      </c>
      <c r="B281" s="195" t="s">
        <v>44</v>
      </c>
      <c r="C281" s="194">
        <v>30</v>
      </c>
      <c r="D281" s="208">
        <v>10</v>
      </c>
      <c r="E281" s="181">
        <v>70</v>
      </c>
      <c r="F281" s="111">
        <f t="shared" ref="F281:F284" si="40">SUM(C281:E281)</f>
        <v>110</v>
      </c>
      <c r="G281" s="92">
        <v>1</v>
      </c>
      <c r="H281" s="51">
        <v>6</v>
      </c>
      <c r="I281" s="129" t="s">
        <v>23</v>
      </c>
      <c r="J281" s="130" t="s">
        <v>24</v>
      </c>
      <c r="K281" s="143"/>
    </row>
    <row r="282" spans="1:11" s="6" customFormat="1" ht="28.5" customHeight="1" outlineLevel="1" x14ac:dyDescent="0.3">
      <c r="A282" s="194" t="s">
        <v>45</v>
      </c>
      <c r="B282" s="195" t="s">
        <v>46</v>
      </c>
      <c r="C282" s="194">
        <v>30</v>
      </c>
      <c r="D282" s="208">
        <v>10</v>
      </c>
      <c r="E282" s="181">
        <v>70</v>
      </c>
      <c r="F282" s="111">
        <f t="shared" si="40"/>
        <v>110</v>
      </c>
      <c r="G282" s="92">
        <v>1</v>
      </c>
      <c r="H282" s="51">
        <v>6</v>
      </c>
      <c r="I282" s="129" t="s">
        <v>23</v>
      </c>
      <c r="J282" s="130" t="s">
        <v>24</v>
      </c>
      <c r="K282" s="143"/>
    </row>
    <row r="283" spans="1:11" s="6" customFormat="1" ht="28.5" customHeight="1" outlineLevel="1" x14ac:dyDescent="0.3">
      <c r="A283" s="194" t="s">
        <v>47</v>
      </c>
      <c r="B283" s="195" t="s">
        <v>48</v>
      </c>
      <c r="C283" s="194">
        <v>30</v>
      </c>
      <c r="D283" s="208">
        <v>10</v>
      </c>
      <c r="E283" s="181">
        <v>70</v>
      </c>
      <c r="F283" s="111">
        <f t="shared" si="40"/>
        <v>110</v>
      </c>
      <c r="G283" s="92">
        <v>1</v>
      </c>
      <c r="H283" s="51">
        <v>6</v>
      </c>
      <c r="I283" s="129" t="s">
        <v>23</v>
      </c>
      <c r="J283" s="130" t="s">
        <v>24</v>
      </c>
      <c r="K283" s="143"/>
    </row>
    <row r="284" spans="1:11" s="6" customFormat="1" ht="28.5" customHeight="1" outlineLevel="1" x14ac:dyDescent="0.3">
      <c r="A284" s="194" t="s">
        <v>49</v>
      </c>
      <c r="B284" s="197" t="s">
        <v>50</v>
      </c>
      <c r="C284" s="194">
        <v>20</v>
      </c>
      <c r="D284" s="208">
        <v>10</v>
      </c>
      <c r="E284" s="181">
        <v>60</v>
      </c>
      <c r="F284" s="111">
        <f t="shared" si="40"/>
        <v>90</v>
      </c>
      <c r="G284" s="92">
        <v>1</v>
      </c>
      <c r="H284" s="51">
        <v>6</v>
      </c>
      <c r="I284" s="129" t="s">
        <v>23</v>
      </c>
      <c r="J284" s="130" t="s">
        <v>24</v>
      </c>
      <c r="K284" s="143"/>
    </row>
    <row r="285" spans="1:11" s="6" customFormat="1" ht="28.5" customHeight="1" outlineLevel="1" x14ac:dyDescent="0.3">
      <c r="A285" s="28" t="s">
        <v>53</v>
      </c>
      <c r="B285" s="116" t="s">
        <v>54</v>
      </c>
      <c r="C285" s="28">
        <v>20</v>
      </c>
      <c r="D285" s="47">
        <v>10</v>
      </c>
      <c r="E285" s="160">
        <v>70</v>
      </c>
      <c r="F285" s="111">
        <f t="shared" ref="F285:F288" si="41">SUM(C285:E285)</f>
        <v>100</v>
      </c>
      <c r="G285" s="92">
        <v>1</v>
      </c>
      <c r="H285" s="51">
        <v>6</v>
      </c>
      <c r="I285" s="129" t="s">
        <v>23</v>
      </c>
      <c r="J285" s="130" t="s">
        <v>24</v>
      </c>
      <c r="K285" s="143"/>
    </row>
    <row r="286" spans="1:11" s="6" customFormat="1" ht="28.5" customHeight="1" outlineLevel="1" x14ac:dyDescent="0.3">
      <c r="A286" s="28" t="s">
        <v>55</v>
      </c>
      <c r="B286" s="134" t="s">
        <v>56</v>
      </c>
      <c r="C286" s="28">
        <v>20</v>
      </c>
      <c r="D286" s="115">
        <v>10</v>
      </c>
      <c r="E286" s="160">
        <v>90</v>
      </c>
      <c r="F286" s="111">
        <f t="shared" si="41"/>
        <v>120</v>
      </c>
      <c r="G286" s="92">
        <v>1</v>
      </c>
      <c r="H286" s="51">
        <v>6</v>
      </c>
      <c r="I286" s="129" t="s">
        <v>23</v>
      </c>
      <c r="J286" s="130" t="s">
        <v>24</v>
      </c>
      <c r="K286" s="143"/>
    </row>
    <row r="287" spans="1:11" s="6" customFormat="1" ht="28.5" customHeight="1" outlineLevel="1" x14ac:dyDescent="0.3">
      <c r="A287" s="28" t="s">
        <v>84</v>
      </c>
      <c r="B287" s="134" t="s">
        <v>85</v>
      </c>
      <c r="C287" s="28">
        <v>60</v>
      </c>
      <c r="D287" s="47">
        <v>10</v>
      </c>
      <c r="E287" s="160">
        <v>90</v>
      </c>
      <c r="F287" s="186">
        <f t="shared" si="41"/>
        <v>160</v>
      </c>
      <c r="G287" s="92">
        <v>1</v>
      </c>
      <c r="H287" s="51">
        <v>6</v>
      </c>
      <c r="I287" s="129" t="s">
        <v>23</v>
      </c>
      <c r="J287" s="130" t="s">
        <v>24</v>
      </c>
      <c r="K287" s="142"/>
    </row>
    <row r="288" spans="1:11" s="6" customFormat="1" ht="28.5" customHeight="1" outlineLevel="1" thickBot="1" x14ac:dyDescent="0.35">
      <c r="A288" s="31" t="s">
        <v>86</v>
      </c>
      <c r="B288" s="135" t="s">
        <v>87</v>
      </c>
      <c r="C288" s="31">
        <v>60</v>
      </c>
      <c r="D288" s="48">
        <v>10</v>
      </c>
      <c r="E288" s="161">
        <v>90</v>
      </c>
      <c r="F288" s="188">
        <f t="shared" si="41"/>
        <v>160</v>
      </c>
      <c r="G288" s="92">
        <v>1</v>
      </c>
      <c r="H288" s="52">
        <v>6</v>
      </c>
      <c r="I288" s="140" t="s">
        <v>23</v>
      </c>
      <c r="J288" s="119" t="s">
        <v>24</v>
      </c>
      <c r="K288" s="145"/>
    </row>
    <row r="289" spans="1:11" s="6" customFormat="1" ht="14.5" outlineLevel="1" thickBot="1" x14ac:dyDescent="0.35">
      <c r="A289" s="191" t="s">
        <v>92</v>
      </c>
      <c r="B289" s="149"/>
      <c r="C289" s="149"/>
      <c r="D289" s="149"/>
      <c r="E289" s="149"/>
      <c r="F289" s="148"/>
      <c r="G289" s="93"/>
      <c r="H289" s="149"/>
      <c r="I289" s="149"/>
      <c r="J289" s="149"/>
      <c r="K289" s="150"/>
    </row>
    <row r="290" spans="1:11" s="6" customFormat="1" ht="28.5" customHeight="1" outlineLevel="1" x14ac:dyDescent="0.3">
      <c r="A290" s="29" t="s">
        <v>62</v>
      </c>
      <c r="B290" s="73" t="s">
        <v>63</v>
      </c>
      <c r="C290" s="53">
        <v>40</v>
      </c>
      <c r="D290" s="54">
        <v>20</v>
      </c>
      <c r="E290" s="78">
        <v>50</v>
      </c>
      <c r="F290" s="136">
        <v>110</v>
      </c>
      <c r="G290" s="92"/>
      <c r="H290" s="56">
        <v>5</v>
      </c>
      <c r="I290" s="57" t="s">
        <v>64</v>
      </c>
      <c r="J290" s="58" t="s">
        <v>24</v>
      </c>
      <c r="K290" s="168" t="s">
        <v>28</v>
      </c>
    </row>
    <row r="291" spans="1:11" s="6" customFormat="1" ht="28.5" customHeight="1" outlineLevel="1" x14ac:dyDescent="0.3">
      <c r="A291" s="28" t="s">
        <v>79</v>
      </c>
      <c r="B291" s="71" t="s">
        <v>130</v>
      </c>
      <c r="C291" s="28">
        <v>40</v>
      </c>
      <c r="D291" s="47">
        <v>10</v>
      </c>
      <c r="E291" s="76">
        <v>40</v>
      </c>
      <c r="F291" s="114">
        <v>90</v>
      </c>
      <c r="G291" s="92">
        <v>1</v>
      </c>
      <c r="H291" s="51">
        <v>6</v>
      </c>
      <c r="I291" s="22" t="s">
        <v>64</v>
      </c>
      <c r="J291" s="23" t="s">
        <v>24</v>
      </c>
      <c r="K291" s="122" t="s">
        <v>28</v>
      </c>
    </row>
    <row r="292" spans="1:11" s="6" customFormat="1" ht="28.5" customHeight="1" outlineLevel="1" x14ac:dyDescent="0.3">
      <c r="A292" s="29" t="s">
        <v>65</v>
      </c>
      <c r="B292" s="74" t="s">
        <v>66</v>
      </c>
      <c r="C292" s="55">
        <v>50</v>
      </c>
      <c r="D292" s="82">
        <v>10</v>
      </c>
      <c r="E292" s="79">
        <v>100</v>
      </c>
      <c r="F292" s="39">
        <v>160</v>
      </c>
      <c r="G292" s="92"/>
      <c r="H292" s="59">
        <v>6</v>
      </c>
      <c r="I292" s="21" t="s">
        <v>64</v>
      </c>
      <c r="J292" s="20" t="s">
        <v>24</v>
      </c>
      <c r="K292" s="166" t="s">
        <v>28</v>
      </c>
    </row>
    <row r="293" spans="1:11" s="6" customFormat="1" ht="28.5" customHeight="1" outlineLevel="1" x14ac:dyDescent="0.3">
      <c r="A293" s="28" t="s">
        <v>80</v>
      </c>
      <c r="B293" s="71" t="s">
        <v>81</v>
      </c>
      <c r="C293" s="28">
        <v>50</v>
      </c>
      <c r="D293" s="47">
        <v>10</v>
      </c>
      <c r="E293" s="76">
        <v>100</v>
      </c>
      <c r="F293" s="39">
        <f t="shared" ref="F293" si="42">SUM(C293:E293)</f>
        <v>160</v>
      </c>
      <c r="G293" s="92"/>
      <c r="H293" s="51">
        <v>5</v>
      </c>
      <c r="I293" s="22" t="s">
        <v>64</v>
      </c>
      <c r="J293" s="23" t="s">
        <v>24</v>
      </c>
      <c r="K293" s="122" t="s">
        <v>28</v>
      </c>
    </row>
    <row r="294" spans="1:11" s="6" customFormat="1" ht="28.5" customHeight="1" outlineLevel="1" x14ac:dyDescent="0.3">
      <c r="A294" s="29" t="s">
        <v>67</v>
      </c>
      <c r="B294" s="74" t="s">
        <v>68</v>
      </c>
      <c r="C294" s="55">
        <v>50</v>
      </c>
      <c r="D294" s="82">
        <v>10</v>
      </c>
      <c r="E294" s="79">
        <v>60</v>
      </c>
      <c r="F294" s="39">
        <v>120</v>
      </c>
      <c r="G294" s="92"/>
      <c r="H294" s="59">
        <v>7</v>
      </c>
      <c r="I294" s="21" t="s">
        <v>64</v>
      </c>
      <c r="J294" s="20" t="s">
        <v>24</v>
      </c>
      <c r="K294" s="166" t="s">
        <v>28</v>
      </c>
    </row>
    <row r="295" spans="1:11" s="6" customFormat="1" ht="28.5" customHeight="1" outlineLevel="1" x14ac:dyDescent="0.3">
      <c r="A295" s="28" t="s">
        <v>57</v>
      </c>
      <c r="B295" s="71" t="s">
        <v>58</v>
      </c>
      <c r="C295" s="85">
        <v>25</v>
      </c>
      <c r="D295" s="86">
        <v>10</v>
      </c>
      <c r="E295" s="81">
        <v>40</v>
      </c>
      <c r="F295" s="112">
        <f t="shared" ref="F295:F296" si="43">SUM(C295:E295)</f>
        <v>75</v>
      </c>
      <c r="G295" s="92">
        <v>1</v>
      </c>
      <c r="H295" s="51">
        <v>6</v>
      </c>
      <c r="I295" s="22" t="s">
        <v>64</v>
      </c>
      <c r="J295" s="23" t="s">
        <v>24</v>
      </c>
      <c r="K295" s="166"/>
    </row>
    <row r="296" spans="1:11" s="6" customFormat="1" ht="28.5" customHeight="1" outlineLevel="1" x14ac:dyDescent="0.3">
      <c r="A296" s="29" t="s">
        <v>69</v>
      </c>
      <c r="B296" s="116" t="s">
        <v>70</v>
      </c>
      <c r="C296" s="55">
        <v>40</v>
      </c>
      <c r="D296" s="82">
        <v>10</v>
      </c>
      <c r="E296" s="79">
        <v>100</v>
      </c>
      <c r="F296" s="39">
        <f t="shared" si="43"/>
        <v>150</v>
      </c>
      <c r="G296" s="92"/>
      <c r="H296" s="59">
        <v>6</v>
      </c>
      <c r="I296" s="21" t="s">
        <v>64</v>
      </c>
      <c r="J296" s="20" t="s">
        <v>24</v>
      </c>
      <c r="K296" s="166"/>
    </row>
    <row r="297" spans="1:11" s="6" customFormat="1" ht="28.5" customHeight="1" outlineLevel="1" thickBot="1" x14ac:dyDescent="0.35">
      <c r="A297" s="26" t="s">
        <v>59</v>
      </c>
      <c r="B297" s="70" t="s">
        <v>60</v>
      </c>
      <c r="C297" s="31">
        <v>30</v>
      </c>
      <c r="D297" s="48">
        <v>10</v>
      </c>
      <c r="E297" s="76">
        <v>80</v>
      </c>
      <c r="F297" s="146">
        <f t="shared" ref="F297" si="44">SUM(C297:E297)</f>
        <v>120</v>
      </c>
      <c r="G297" s="92"/>
      <c r="H297" s="61">
        <v>6</v>
      </c>
      <c r="I297" s="32" t="s">
        <v>64</v>
      </c>
      <c r="J297" s="33" t="s">
        <v>24</v>
      </c>
      <c r="K297" s="167"/>
    </row>
    <row r="298" spans="1:11" s="6" customFormat="1" ht="14.5" outlineLevel="1" thickBot="1" x14ac:dyDescent="0.35">
      <c r="A298" s="175" t="s">
        <v>75</v>
      </c>
      <c r="B298" s="124"/>
      <c r="C298" s="124"/>
      <c r="D298" s="124"/>
      <c r="E298" s="66"/>
      <c r="F298" s="97"/>
      <c r="G298" s="93"/>
      <c r="H298" s="124"/>
      <c r="I298" s="124"/>
      <c r="J298" s="124"/>
      <c r="K298" s="147"/>
    </row>
    <row r="299" spans="1:11" s="6" customFormat="1" ht="28.5" customHeight="1" outlineLevel="1" x14ac:dyDescent="0.3">
      <c r="A299" s="43" t="s">
        <v>76</v>
      </c>
      <c r="B299" s="163" t="s">
        <v>77</v>
      </c>
      <c r="C299" s="43">
        <v>30</v>
      </c>
      <c r="D299" s="46">
        <v>10</v>
      </c>
      <c r="E299" s="75">
        <v>80</v>
      </c>
      <c r="F299" s="41">
        <v>120</v>
      </c>
      <c r="G299" s="92"/>
      <c r="H299" s="49">
        <v>5</v>
      </c>
      <c r="I299" s="44" t="s">
        <v>78</v>
      </c>
      <c r="J299" s="45" t="s">
        <v>24</v>
      </c>
      <c r="K299" s="141" t="s">
        <v>28</v>
      </c>
    </row>
    <row r="300" spans="1:11" s="6" customFormat="1" ht="28.5" customHeight="1" outlineLevel="1" x14ac:dyDescent="0.3">
      <c r="A300" s="28" t="s">
        <v>82</v>
      </c>
      <c r="B300" s="134" t="s">
        <v>83</v>
      </c>
      <c r="C300" s="28">
        <v>50</v>
      </c>
      <c r="D300" s="47">
        <v>20</v>
      </c>
      <c r="E300" s="76">
        <v>80</v>
      </c>
      <c r="F300" s="39">
        <f t="shared" ref="F300" si="45">SUM(C300:E300)</f>
        <v>150</v>
      </c>
      <c r="G300" s="92"/>
      <c r="H300" s="51">
        <v>6</v>
      </c>
      <c r="I300" s="129" t="s">
        <v>78</v>
      </c>
      <c r="J300" s="130" t="s">
        <v>24</v>
      </c>
      <c r="K300" s="142" t="s">
        <v>28</v>
      </c>
    </row>
    <row r="301" spans="1:11" s="6" customFormat="1" ht="28.5" customHeight="1" outlineLevel="1" x14ac:dyDescent="0.3">
      <c r="A301" s="28" t="s">
        <v>51</v>
      </c>
      <c r="B301" s="134" t="s">
        <v>52</v>
      </c>
      <c r="C301" s="28">
        <v>20</v>
      </c>
      <c r="D301" s="47">
        <v>10</v>
      </c>
      <c r="E301" s="75">
        <v>60</v>
      </c>
      <c r="F301" s="109">
        <f t="shared" ref="F301:F303" si="46">SUM(C301:E301)</f>
        <v>90</v>
      </c>
      <c r="G301" s="92"/>
      <c r="H301" s="51">
        <v>6</v>
      </c>
      <c r="I301" s="129" t="s">
        <v>78</v>
      </c>
      <c r="J301" s="130" t="s">
        <v>24</v>
      </c>
      <c r="K301" s="143"/>
    </row>
    <row r="302" spans="1:11" s="6" customFormat="1" ht="28.5" customHeight="1" outlineLevel="1" x14ac:dyDescent="0.3">
      <c r="A302" s="55" t="s">
        <v>71</v>
      </c>
      <c r="B302" s="116" t="s">
        <v>72</v>
      </c>
      <c r="C302" s="55">
        <v>40</v>
      </c>
      <c r="D302" s="115">
        <v>10</v>
      </c>
      <c r="E302" s="79">
        <v>70</v>
      </c>
      <c r="F302" s="39">
        <f t="shared" si="46"/>
        <v>120</v>
      </c>
      <c r="G302" s="92"/>
      <c r="H302" s="137">
        <v>6</v>
      </c>
      <c r="I302" s="132" t="s">
        <v>78</v>
      </c>
      <c r="J302" s="131" t="s">
        <v>24</v>
      </c>
      <c r="K302" s="143"/>
    </row>
    <row r="303" spans="1:11" s="6" customFormat="1" ht="28.5" customHeight="1" outlineLevel="1" thickBot="1" x14ac:dyDescent="0.35">
      <c r="A303" s="83" t="s">
        <v>73</v>
      </c>
      <c r="B303" s="120" t="s">
        <v>74</v>
      </c>
      <c r="C303" s="83">
        <v>50</v>
      </c>
      <c r="D303" s="84">
        <v>20</v>
      </c>
      <c r="E303" s="80">
        <v>80</v>
      </c>
      <c r="F303" s="40">
        <f t="shared" si="46"/>
        <v>150</v>
      </c>
      <c r="G303" s="92"/>
      <c r="H303" s="117">
        <v>6</v>
      </c>
      <c r="I303" s="118" t="s">
        <v>78</v>
      </c>
      <c r="J303" s="144" t="s">
        <v>24</v>
      </c>
      <c r="K303" s="169"/>
    </row>
    <row r="304" spans="1:11" s="6" customFormat="1" ht="14.5" outlineLevel="1" thickBot="1" x14ac:dyDescent="0.35">
      <c r="A304" s="221" t="s">
        <v>88</v>
      </c>
      <c r="B304" s="222"/>
      <c r="C304" s="127">
        <f>SUMIFS(C271:C303,$G271:$G303,"1")</f>
        <v>727</v>
      </c>
      <c r="D304" s="128">
        <f>SUMIFS(D271:D303,$G271:$G303,"1")</f>
        <v>200</v>
      </c>
      <c r="E304" s="69">
        <f>SUMIFS(E271:E303,$G271:$G303,"1")</f>
        <v>1363</v>
      </c>
      <c r="F304" s="38"/>
      <c r="G304" s="94"/>
      <c r="H304" s="42"/>
      <c r="I304" s="42"/>
    </row>
    <row r="305" spans="1:8" s="6" customFormat="1" ht="14.5" outlineLevel="1" thickBot="1" x14ac:dyDescent="0.35">
      <c r="A305" s="35" t="s">
        <v>89</v>
      </c>
      <c r="B305" s="36"/>
      <c r="C305" s="223">
        <f>SUM(C304:D304)</f>
        <v>927</v>
      </c>
      <c r="D305" s="224"/>
      <c r="E305" s="37">
        <f>SUM(E304)</f>
        <v>1363</v>
      </c>
      <c r="G305" s="88"/>
    </row>
    <row r="306" spans="1:8" s="6" customFormat="1" ht="14.5" outlineLevel="1" thickBot="1" x14ac:dyDescent="0.35">
      <c r="A306" s="225" t="s">
        <v>90</v>
      </c>
      <c r="B306" s="226"/>
      <c r="C306" s="227">
        <f>C305+E305</f>
        <v>2290</v>
      </c>
      <c r="D306" s="227"/>
      <c r="E306" s="228"/>
      <c r="G306" s="88"/>
      <c r="H306" s="1"/>
    </row>
    <row r="307" spans="1:8" s="6" customFormat="1" outlineLevel="1" x14ac:dyDescent="0.3">
      <c r="A307" s="229"/>
      <c r="B307" s="230"/>
      <c r="C307" s="4"/>
      <c r="D307" s="4"/>
      <c r="E307" s="4"/>
      <c r="G307" s="88"/>
      <c r="H307" s="1"/>
    </row>
    <row r="308" spans="1:8" s="6" customFormat="1" x14ac:dyDescent="0.3">
      <c r="A308" s="3"/>
      <c r="B308" s="3"/>
      <c r="C308" s="4"/>
      <c r="D308" s="4"/>
      <c r="E308" s="4"/>
      <c r="G308" s="88"/>
    </row>
    <row r="309" spans="1:8" s="6" customFormat="1" x14ac:dyDescent="0.3">
      <c r="A309" s="3"/>
      <c r="B309" s="3"/>
      <c r="C309" s="4"/>
      <c r="D309" s="4"/>
      <c r="E309" s="4"/>
      <c r="G309" s="88"/>
    </row>
    <row r="310" spans="1:8" s="6" customFormat="1" x14ac:dyDescent="0.3">
      <c r="A310" s="3"/>
      <c r="B310" s="3"/>
      <c r="C310" s="4"/>
      <c r="D310" s="4"/>
      <c r="E310" s="4"/>
      <c r="G310" s="88"/>
    </row>
    <row r="311" spans="1:8" s="6" customFormat="1" x14ac:dyDescent="0.3">
      <c r="A311" s="278" t="s">
        <v>100</v>
      </c>
      <c r="B311" s="278"/>
      <c r="C311" s="278"/>
      <c r="D311" s="278"/>
      <c r="E311" s="278"/>
      <c r="G311" s="88"/>
    </row>
    <row r="312" spans="1:8" s="6" customFormat="1" ht="14.5" thickBot="1" x14ac:dyDescent="0.35">
      <c r="A312" s="3"/>
      <c r="B312" s="3"/>
      <c r="C312" s="4"/>
      <c r="D312" s="4"/>
      <c r="E312" s="4"/>
      <c r="G312" s="88"/>
    </row>
    <row r="313" spans="1:8" s="6" customFormat="1" ht="14.5" thickBot="1" x14ac:dyDescent="0.35">
      <c r="A313" s="225" t="s">
        <v>101</v>
      </c>
      <c r="B313" s="226"/>
      <c r="C313" s="226"/>
      <c r="D313" s="217"/>
      <c r="E313" s="217"/>
      <c r="F313" s="218"/>
      <c r="G313" s="95"/>
    </row>
    <row r="314" spans="1:8" s="6" customFormat="1" x14ac:dyDescent="0.3">
      <c r="A314" s="108" t="s">
        <v>102</v>
      </c>
      <c r="B314" s="101"/>
      <c r="C314" s="99"/>
      <c r="D314" s="100"/>
      <c r="E314" s="101"/>
      <c r="F314" s="102"/>
      <c r="G314" s="95"/>
    </row>
    <row r="315" spans="1:8" s="6" customFormat="1" x14ac:dyDescent="0.3">
      <c r="A315" s="106" t="s">
        <v>103</v>
      </c>
      <c r="B315" s="101" t="s">
        <v>104</v>
      </c>
      <c r="C315" s="99"/>
      <c r="D315" s="100"/>
      <c r="E315" s="101"/>
      <c r="F315" s="102"/>
      <c r="G315" s="95"/>
    </row>
    <row r="316" spans="1:8" s="6" customFormat="1" x14ac:dyDescent="0.3">
      <c r="A316" s="106" t="s">
        <v>105</v>
      </c>
      <c r="B316" s="101" t="s">
        <v>106</v>
      </c>
      <c r="C316" s="99"/>
      <c r="D316" s="100"/>
      <c r="E316" s="101"/>
      <c r="F316" s="102"/>
      <c r="G316" s="95"/>
    </row>
    <row r="317" spans="1:8" s="6" customFormat="1" x14ac:dyDescent="0.3">
      <c r="A317" s="106" t="s">
        <v>107</v>
      </c>
      <c r="B317" s="101" t="s">
        <v>52</v>
      </c>
      <c r="C317" s="99"/>
      <c r="D317" s="100"/>
      <c r="E317" s="101"/>
      <c r="F317" s="102"/>
      <c r="G317" s="95"/>
    </row>
    <row r="318" spans="1:8" s="6" customFormat="1" x14ac:dyDescent="0.3">
      <c r="A318" s="108" t="s">
        <v>108</v>
      </c>
      <c r="B318" s="101"/>
      <c r="C318" s="99"/>
      <c r="D318" s="100"/>
      <c r="E318" s="101"/>
      <c r="F318" s="102"/>
      <c r="G318" s="95"/>
    </row>
    <row r="319" spans="1:8" s="6" customFormat="1" x14ac:dyDescent="0.3">
      <c r="A319" s="106" t="s">
        <v>107</v>
      </c>
      <c r="B319" s="101" t="s">
        <v>52</v>
      </c>
      <c r="C319" s="99"/>
      <c r="D319" s="100"/>
      <c r="E319" s="101"/>
      <c r="F319" s="102"/>
      <c r="G319" s="95"/>
    </row>
    <row r="320" spans="1:8" s="6" customFormat="1" x14ac:dyDescent="0.3">
      <c r="A320" s="106" t="s">
        <v>109</v>
      </c>
      <c r="B320" s="101" t="s">
        <v>46</v>
      </c>
      <c r="C320" s="99"/>
      <c r="D320" s="100"/>
      <c r="E320" s="101"/>
      <c r="F320" s="102"/>
      <c r="G320" s="95"/>
    </row>
    <row r="321" spans="1:7" s="6" customFormat="1" ht="14.5" thickBot="1" x14ac:dyDescent="0.35">
      <c r="A321" s="107" t="s">
        <v>110</v>
      </c>
      <c r="B321" s="103" t="s">
        <v>56</v>
      </c>
      <c r="C321" s="110"/>
      <c r="D321" s="104"/>
      <c r="E321" s="103"/>
      <c r="F321" s="105"/>
      <c r="G321" s="95"/>
    </row>
    <row r="322" spans="1:7" s="6" customFormat="1" x14ac:dyDescent="0.3">
      <c r="A322" s="12"/>
      <c r="B322" s="24"/>
      <c r="C322" s="25"/>
      <c r="D322" s="4"/>
      <c r="E322" s="4"/>
      <c r="F322" s="5"/>
      <c r="G322" s="95"/>
    </row>
    <row r="323" spans="1:7" s="6" customFormat="1" x14ac:dyDescent="0.3">
      <c r="A323" s="7" t="s">
        <v>111</v>
      </c>
      <c r="G323" s="88"/>
    </row>
    <row r="324" spans="1:7" s="6" customFormat="1" x14ac:dyDescent="0.3">
      <c r="A324" s="7"/>
      <c r="G324" s="88"/>
    </row>
    <row r="325" spans="1:7" s="6" customFormat="1" x14ac:dyDescent="0.3">
      <c r="A325" s="6" t="s">
        <v>112</v>
      </c>
      <c r="G325" s="88"/>
    </row>
    <row r="326" spans="1:7" s="6" customFormat="1" x14ac:dyDescent="0.3">
      <c r="A326" s="6" t="s">
        <v>113</v>
      </c>
      <c r="G326" s="88"/>
    </row>
    <row r="327" spans="1:7" s="6" customFormat="1" x14ac:dyDescent="0.3">
      <c r="A327" s="6" t="s">
        <v>114</v>
      </c>
      <c r="G327" s="88"/>
    </row>
    <row r="328" spans="1:7" s="6" customFormat="1" x14ac:dyDescent="0.3">
      <c r="A328" s="6" t="s">
        <v>115</v>
      </c>
      <c r="G328" s="88"/>
    </row>
    <row r="329" spans="1:7" s="6" customFormat="1" x14ac:dyDescent="0.3">
      <c r="A329" s="6" t="s">
        <v>116</v>
      </c>
      <c r="G329" s="88"/>
    </row>
    <row r="330" spans="1:7" s="6" customFormat="1" x14ac:dyDescent="0.3">
      <c r="A330" s="6" t="s">
        <v>117</v>
      </c>
      <c r="G330" s="88"/>
    </row>
    <row r="331" spans="1:7" s="6" customFormat="1" x14ac:dyDescent="0.3">
      <c r="A331" s="6" t="s">
        <v>118</v>
      </c>
      <c r="G331" s="88"/>
    </row>
    <row r="332" spans="1:7" s="6" customFormat="1" x14ac:dyDescent="0.3">
      <c r="A332" s="6" t="s">
        <v>119</v>
      </c>
      <c r="G332" s="88"/>
    </row>
    <row r="333" spans="1:7" s="6" customFormat="1" x14ac:dyDescent="0.3">
      <c r="A333" s="6" t="s">
        <v>120</v>
      </c>
      <c r="G333" s="88"/>
    </row>
    <row r="334" spans="1:7" s="6" customFormat="1" x14ac:dyDescent="0.3">
      <c r="A334" s="6" t="s">
        <v>121</v>
      </c>
      <c r="G334" s="88"/>
    </row>
    <row r="335" spans="1:7" s="6" customFormat="1" x14ac:dyDescent="0.3">
      <c r="A335" s="6" t="s">
        <v>122</v>
      </c>
      <c r="G335" s="88"/>
    </row>
    <row r="336" spans="1:7" s="6" customFormat="1" x14ac:dyDescent="0.3">
      <c r="A336" s="6" t="s">
        <v>123</v>
      </c>
      <c r="G336" s="88"/>
    </row>
    <row r="337" spans="1:9" s="6" customFormat="1" x14ac:dyDescent="0.3">
      <c r="A337" s="6" t="s">
        <v>124</v>
      </c>
      <c r="G337" s="88"/>
    </row>
    <row r="338" spans="1:9" s="6" customFormat="1" x14ac:dyDescent="0.3">
      <c r="A338" s="7"/>
      <c r="G338" s="88"/>
    </row>
    <row r="339" spans="1:9" s="6" customFormat="1" ht="14.25" customHeight="1" x14ac:dyDescent="0.3">
      <c r="A339" s="272" t="s">
        <v>125</v>
      </c>
      <c r="B339" s="273"/>
      <c r="C339" s="273"/>
      <c r="D339" s="273"/>
      <c r="E339" s="273"/>
      <c r="F339" s="273"/>
      <c r="G339" s="273"/>
      <c r="H339" s="273"/>
      <c r="I339" s="274"/>
    </row>
    <row r="340" spans="1:9" s="6" customFormat="1" ht="14.25" customHeight="1" x14ac:dyDescent="0.3">
      <c r="A340" s="275"/>
      <c r="B340" s="276"/>
      <c r="C340" s="276"/>
      <c r="D340" s="276"/>
      <c r="E340" s="276"/>
      <c r="F340" s="276"/>
      <c r="G340" s="276"/>
      <c r="H340" s="276"/>
      <c r="I340" s="277"/>
    </row>
    <row r="341" spans="1:9" s="6" customFormat="1" ht="15" customHeight="1" x14ac:dyDescent="0.3">
      <c r="A341" s="282" t="s">
        <v>126</v>
      </c>
      <c r="B341" s="282"/>
      <c r="C341" s="282"/>
      <c r="D341" s="282"/>
      <c r="E341" s="282"/>
      <c r="F341" s="282"/>
      <c r="G341" s="282"/>
      <c r="H341" s="282"/>
      <c r="I341" s="282"/>
    </row>
    <row r="342" spans="1:9" s="6" customFormat="1" ht="14.25" customHeight="1" x14ac:dyDescent="0.3">
      <c r="A342" s="283"/>
      <c r="B342" s="283"/>
      <c r="C342" s="283"/>
      <c r="D342" s="283"/>
      <c r="E342" s="283"/>
      <c r="F342" s="283"/>
      <c r="G342" s="283"/>
      <c r="H342" s="283"/>
      <c r="I342" s="283"/>
    </row>
    <row r="343" spans="1:9" s="6" customFormat="1" x14ac:dyDescent="0.3">
      <c r="A343" s="2"/>
      <c r="G343" s="88"/>
    </row>
    <row r="344" spans="1:9" s="6" customFormat="1" x14ac:dyDescent="0.3">
      <c r="A344" s="13" t="s">
        <v>127</v>
      </c>
      <c r="B344" s="14"/>
      <c r="G344" s="88"/>
    </row>
    <row r="345" spans="1:9" s="6" customFormat="1" x14ac:dyDescent="0.3">
      <c r="A345" s="2"/>
      <c r="G345" s="88"/>
    </row>
    <row r="346" spans="1:9" s="6" customFormat="1" x14ac:dyDescent="0.3">
      <c r="A346" s="2"/>
      <c r="G346" s="88"/>
    </row>
    <row r="347" spans="1:9" s="6" customFormat="1" x14ac:dyDescent="0.3">
      <c r="A347" s="2"/>
      <c r="G347" s="88"/>
    </row>
    <row r="348" spans="1:9" s="6" customFormat="1" x14ac:dyDescent="0.3">
      <c r="A348" s="2"/>
      <c r="G348" s="88"/>
    </row>
    <row r="349" spans="1:9" s="6" customFormat="1" x14ac:dyDescent="0.3">
      <c r="A349" s="2"/>
      <c r="G349" s="88"/>
    </row>
    <row r="350" spans="1:9" s="6" customFormat="1" x14ac:dyDescent="0.3">
      <c r="A350" s="2"/>
      <c r="D350" s="2"/>
      <c r="G350" s="88"/>
    </row>
    <row r="351" spans="1:9" s="6" customFormat="1" x14ac:dyDescent="0.3">
      <c r="A351" s="2"/>
      <c r="G351" s="88"/>
    </row>
    <row r="352" spans="1:9" s="6" customFormat="1" x14ac:dyDescent="0.3">
      <c r="A352" s="2"/>
      <c r="G352" s="88"/>
    </row>
    <row r="353" spans="1:7" s="6" customFormat="1" x14ac:dyDescent="0.3">
      <c r="A353" s="2"/>
      <c r="G353" s="88"/>
    </row>
    <row r="354" spans="1:7" s="6" customFormat="1" x14ac:dyDescent="0.3">
      <c r="A354" s="2"/>
      <c r="G354" s="88"/>
    </row>
    <row r="355" spans="1:7" s="6" customFormat="1" x14ac:dyDescent="0.3">
      <c r="A355" s="2"/>
      <c r="G355" s="88"/>
    </row>
    <row r="356" spans="1:7" s="6" customFormat="1" x14ac:dyDescent="0.3">
      <c r="A356" s="2"/>
      <c r="G356" s="88"/>
    </row>
    <row r="357" spans="1:7" s="6" customFormat="1" x14ac:dyDescent="0.3">
      <c r="A357" s="2"/>
      <c r="G357" s="88"/>
    </row>
    <row r="358" spans="1:7" s="6" customFormat="1" x14ac:dyDescent="0.3">
      <c r="A358" s="2"/>
      <c r="G358" s="88"/>
    </row>
    <row r="359" spans="1:7" s="6" customFormat="1" x14ac:dyDescent="0.3">
      <c r="A359" s="2"/>
      <c r="G359" s="88"/>
    </row>
    <row r="360" spans="1:7" s="6" customFormat="1" x14ac:dyDescent="0.3">
      <c r="A360" s="2"/>
      <c r="G360" s="88"/>
    </row>
    <row r="361" spans="1:7" s="6" customFormat="1" x14ac:dyDescent="0.3">
      <c r="A361" s="2"/>
      <c r="G361" s="88"/>
    </row>
    <row r="362" spans="1:7" s="6" customFormat="1" x14ac:dyDescent="0.3">
      <c r="A362" s="2"/>
      <c r="G362" s="88"/>
    </row>
    <row r="363" spans="1:7" s="6" customFormat="1" x14ac:dyDescent="0.3">
      <c r="A363" s="2"/>
      <c r="G363" s="88"/>
    </row>
    <row r="364" spans="1:7" s="6" customFormat="1" x14ac:dyDescent="0.3">
      <c r="A364" s="2"/>
      <c r="G364" s="88"/>
    </row>
    <row r="365" spans="1:7" s="6" customFormat="1" x14ac:dyDescent="0.3">
      <c r="A365" s="2"/>
      <c r="G365" s="88"/>
    </row>
    <row r="366" spans="1:7" s="6" customFormat="1" x14ac:dyDescent="0.3">
      <c r="A366" s="2"/>
      <c r="G366" s="88"/>
    </row>
    <row r="367" spans="1:7" s="6" customFormat="1" x14ac:dyDescent="0.3">
      <c r="A367" s="2"/>
      <c r="G367" s="88"/>
    </row>
    <row r="368" spans="1:7" s="6" customFormat="1" x14ac:dyDescent="0.3">
      <c r="A368" s="2"/>
      <c r="G368" s="88"/>
    </row>
    <row r="369" spans="1:7" s="6" customFormat="1" x14ac:dyDescent="0.3">
      <c r="A369" s="2"/>
      <c r="G369" s="88"/>
    </row>
    <row r="370" spans="1:7" s="6" customFormat="1" x14ac:dyDescent="0.3">
      <c r="A370" s="2"/>
      <c r="G370" s="88"/>
    </row>
    <row r="371" spans="1:7" s="6" customFormat="1" x14ac:dyDescent="0.3">
      <c r="A371" s="2"/>
      <c r="G371" s="88"/>
    </row>
    <row r="372" spans="1:7" s="6" customFormat="1" x14ac:dyDescent="0.3">
      <c r="A372" s="2"/>
      <c r="G372" s="88"/>
    </row>
    <row r="373" spans="1:7" s="6" customFormat="1" x14ac:dyDescent="0.3">
      <c r="A373" s="2"/>
      <c r="G373" s="88"/>
    </row>
    <row r="374" spans="1:7" s="6" customFormat="1" x14ac:dyDescent="0.3">
      <c r="A374" s="2"/>
      <c r="G374" s="88"/>
    </row>
    <row r="375" spans="1:7" s="6" customFormat="1" x14ac:dyDescent="0.3">
      <c r="A375" s="2"/>
      <c r="G375" s="88"/>
    </row>
    <row r="376" spans="1:7" s="6" customFormat="1" x14ac:dyDescent="0.3">
      <c r="A376" s="2"/>
      <c r="G376" s="88"/>
    </row>
    <row r="377" spans="1:7" s="6" customFormat="1" x14ac:dyDescent="0.3">
      <c r="A377" s="2"/>
      <c r="G377" s="88"/>
    </row>
    <row r="378" spans="1:7" s="6" customFormat="1" x14ac:dyDescent="0.3">
      <c r="A378" s="2"/>
      <c r="G378" s="88"/>
    </row>
    <row r="379" spans="1:7" s="6" customFormat="1" x14ac:dyDescent="0.3">
      <c r="A379" s="2"/>
      <c r="G379" s="88"/>
    </row>
    <row r="380" spans="1:7" s="6" customFormat="1" x14ac:dyDescent="0.3">
      <c r="A380" s="2"/>
      <c r="G380" s="88"/>
    </row>
    <row r="381" spans="1:7" s="6" customFormat="1" x14ac:dyDescent="0.3">
      <c r="A381" s="2"/>
      <c r="G381" s="88"/>
    </row>
    <row r="382" spans="1:7" s="6" customFormat="1" x14ac:dyDescent="0.3">
      <c r="A382" s="2"/>
      <c r="G382" s="88"/>
    </row>
    <row r="383" spans="1:7" s="6" customFormat="1" x14ac:dyDescent="0.3">
      <c r="A383" s="2"/>
      <c r="G383" s="88"/>
    </row>
    <row r="384" spans="1:7" s="6" customFormat="1" x14ac:dyDescent="0.3">
      <c r="A384" s="2"/>
      <c r="G384" s="88"/>
    </row>
    <row r="385" spans="1:7" s="6" customFormat="1" x14ac:dyDescent="0.3">
      <c r="A385" s="2"/>
      <c r="G385" s="88"/>
    </row>
    <row r="386" spans="1:7" s="6" customFormat="1" x14ac:dyDescent="0.3">
      <c r="A386" s="2"/>
      <c r="G386" s="88"/>
    </row>
    <row r="387" spans="1:7" s="6" customFormat="1" x14ac:dyDescent="0.3">
      <c r="A387" s="2"/>
      <c r="G387" s="88"/>
    </row>
    <row r="388" spans="1:7" s="6" customFormat="1" x14ac:dyDescent="0.3">
      <c r="A388" s="2"/>
      <c r="G388" s="88"/>
    </row>
    <row r="389" spans="1:7" s="6" customFormat="1" x14ac:dyDescent="0.3">
      <c r="A389" s="2"/>
      <c r="G389" s="88"/>
    </row>
    <row r="390" spans="1:7" s="6" customFormat="1" x14ac:dyDescent="0.3">
      <c r="A390" s="2"/>
      <c r="G390" s="88"/>
    </row>
    <row r="391" spans="1:7" s="6" customFormat="1" x14ac:dyDescent="0.3">
      <c r="A391" s="2"/>
      <c r="G391" s="88"/>
    </row>
    <row r="392" spans="1:7" s="6" customFormat="1" x14ac:dyDescent="0.3">
      <c r="A392" s="2"/>
      <c r="G392" s="88"/>
    </row>
    <row r="393" spans="1:7" s="6" customFormat="1" x14ac:dyDescent="0.3">
      <c r="A393" s="2"/>
      <c r="G393" s="88"/>
    </row>
    <row r="394" spans="1:7" s="6" customFormat="1" x14ac:dyDescent="0.3">
      <c r="A394" s="2"/>
      <c r="G394" s="88"/>
    </row>
    <row r="395" spans="1:7" s="6" customFormat="1" x14ac:dyDescent="0.3">
      <c r="A395" s="2"/>
      <c r="G395" s="88"/>
    </row>
    <row r="396" spans="1:7" s="6" customFormat="1" x14ac:dyDescent="0.3">
      <c r="A396" s="2"/>
      <c r="G396" s="88"/>
    </row>
    <row r="397" spans="1:7" s="6" customFormat="1" x14ac:dyDescent="0.3">
      <c r="A397" s="2"/>
      <c r="G397" s="88"/>
    </row>
    <row r="398" spans="1:7" s="6" customFormat="1" x14ac:dyDescent="0.3">
      <c r="A398" s="2"/>
      <c r="G398" s="88"/>
    </row>
    <row r="399" spans="1:7" s="6" customFormat="1" x14ac:dyDescent="0.3">
      <c r="A399" s="2"/>
      <c r="G399" s="88"/>
    </row>
    <row r="400" spans="1:7" s="6" customFormat="1" x14ac:dyDescent="0.3">
      <c r="A400" s="2"/>
      <c r="G400" s="88"/>
    </row>
    <row r="401" spans="1:9" s="6" customFormat="1" x14ac:dyDescent="0.3">
      <c r="A401" s="2"/>
      <c r="G401" s="88"/>
    </row>
    <row r="402" spans="1:9" s="6" customFormat="1" x14ac:dyDescent="0.3">
      <c r="A402" s="2"/>
      <c r="G402" s="88"/>
    </row>
    <row r="403" spans="1:9" s="6" customFormat="1" x14ac:dyDescent="0.3">
      <c r="A403" s="2"/>
      <c r="G403" s="88"/>
    </row>
    <row r="404" spans="1:9" s="6" customFormat="1" x14ac:dyDescent="0.3">
      <c r="A404" s="2"/>
      <c r="G404" s="88"/>
    </row>
    <row r="405" spans="1:9" s="6" customFormat="1" x14ac:dyDescent="0.3">
      <c r="A405" s="2"/>
      <c r="G405" s="88"/>
    </row>
    <row r="406" spans="1:9" s="6" customFormat="1" x14ac:dyDescent="0.3">
      <c r="A406" s="2"/>
      <c r="G406" s="88"/>
    </row>
    <row r="407" spans="1:9" s="6" customFormat="1" x14ac:dyDescent="0.3">
      <c r="A407" s="2"/>
      <c r="G407" s="88"/>
    </row>
    <row r="408" spans="1:9" s="6" customFormat="1" x14ac:dyDescent="0.3">
      <c r="A408" s="2"/>
      <c r="G408" s="88"/>
    </row>
    <row r="409" spans="1:9" s="6" customFormat="1" x14ac:dyDescent="0.3">
      <c r="A409" s="2"/>
      <c r="G409" s="88"/>
    </row>
    <row r="410" spans="1:9" s="6" customFormat="1" x14ac:dyDescent="0.3">
      <c r="A410" s="2"/>
      <c r="G410" s="88"/>
    </row>
    <row r="411" spans="1:9" s="6" customFormat="1" x14ac:dyDescent="0.3">
      <c r="A411" s="2"/>
      <c r="G411" s="88"/>
    </row>
    <row r="412" spans="1:9" s="6" customFormat="1" x14ac:dyDescent="0.3">
      <c r="A412" s="2"/>
      <c r="G412" s="88"/>
    </row>
    <row r="413" spans="1:9" s="6" customFormat="1" x14ac:dyDescent="0.3">
      <c r="A413" s="2"/>
      <c r="C413" s="15"/>
      <c r="D413" s="15"/>
      <c r="E413" s="15"/>
      <c r="F413" s="15"/>
      <c r="G413" s="96"/>
      <c r="H413" s="15"/>
      <c r="I413" s="15"/>
    </row>
    <row r="414" spans="1:9" s="6" customFormat="1" x14ac:dyDescent="0.3">
      <c r="A414" s="2"/>
      <c r="G414" s="88"/>
    </row>
    <row r="415" spans="1:9" s="6" customFormat="1" x14ac:dyDescent="0.3">
      <c r="A415" s="2"/>
      <c r="G415" s="88"/>
    </row>
    <row r="416" spans="1:9" s="6" customFormat="1" x14ac:dyDescent="0.3">
      <c r="A416" s="2"/>
      <c r="G416" s="88"/>
    </row>
    <row r="417" spans="1:7" s="6" customFormat="1" x14ac:dyDescent="0.3">
      <c r="A417" s="2"/>
      <c r="G417" s="88"/>
    </row>
    <row r="418" spans="1:7" s="6" customFormat="1" x14ac:dyDescent="0.3">
      <c r="A418" s="2"/>
      <c r="G418" s="88"/>
    </row>
    <row r="419" spans="1:7" s="6" customFormat="1" x14ac:dyDescent="0.3">
      <c r="A419" s="2"/>
      <c r="G419" s="88"/>
    </row>
    <row r="420" spans="1:7" s="6" customFormat="1" x14ac:dyDescent="0.3">
      <c r="A420" s="2"/>
      <c r="G420" s="88"/>
    </row>
    <row r="421" spans="1:7" s="6" customFormat="1" x14ac:dyDescent="0.3">
      <c r="A421" s="2"/>
      <c r="G421" s="88"/>
    </row>
    <row r="422" spans="1:7" s="6" customFormat="1" x14ac:dyDescent="0.3">
      <c r="A422" s="2"/>
      <c r="G422" s="88"/>
    </row>
    <row r="423" spans="1:7" s="6" customFormat="1" x14ac:dyDescent="0.3">
      <c r="A423" s="2"/>
      <c r="G423" s="88"/>
    </row>
    <row r="424" spans="1:7" s="6" customFormat="1" x14ac:dyDescent="0.3">
      <c r="A424" s="2"/>
      <c r="G424" s="88"/>
    </row>
    <row r="425" spans="1:7" s="6" customFormat="1" x14ac:dyDescent="0.3">
      <c r="A425" s="2"/>
      <c r="G425" s="88"/>
    </row>
    <row r="426" spans="1:7" s="6" customFormat="1" x14ac:dyDescent="0.3">
      <c r="A426" s="2"/>
      <c r="G426" s="88"/>
    </row>
    <row r="427" spans="1:7" s="6" customFormat="1" x14ac:dyDescent="0.3">
      <c r="A427" s="2"/>
      <c r="G427" s="88"/>
    </row>
    <row r="428" spans="1:7" s="6" customFormat="1" x14ac:dyDescent="0.3">
      <c r="A428" s="2"/>
      <c r="G428" s="88"/>
    </row>
    <row r="429" spans="1:7" s="6" customFormat="1" x14ac:dyDescent="0.3">
      <c r="A429" s="2"/>
      <c r="G429" s="88"/>
    </row>
    <row r="430" spans="1:7" s="6" customFormat="1" x14ac:dyDescent="0.3">
      <c r="A430" s="2"/>
      <c r="G430" s="88"/>
    </row>
    <row r="431" spans="1:7" s="6" customFormat="1" x14ac:dyDescent="0.3">
      <c r="A431" s="2"/>
      <c r="G431" s="88"/>
    </row>
    <row r="432" spans="1:7" s="6" customFormat="1" x14ac:dyDescent="0.3">
      <c r="A432" s="2"/>
      <c r="G432" s="88"/>
    </row>
    <row r="433" spans="1:7" s="6" customFormat="1" x14ac:dyDescent="0.3">
      <c r="A433" s="2"/>
      <c r="G433" s="88"/>
    </row>
    <row r="434" spans="1:7" s="6" customFormat="1" x14ac:dyDescent="0.3">
      <c r="A434" s="2"/>
      <c r="G434" s="88"/>
    </row>
    <row r="435" spans="1:7" s="6" customFormat="1" x14ac:dyDescent="0.3">
      <c r="A435" s="2"/>
      <c r="G435" s="88"/>
    </row>
    <row r="436" spans="1:7" s="6" customFormat="1" x14ac:dyDescent="0.3">
      <c r="A436" s="2"/>
      <c r="G436" s="88"/>
    </row>
    <row r="437" spans="1:7" s="6" customFormat="1" x14ac:dyDescent="0.3">
      <c r="A437" s="2"/>
      <c r="G437" s="88"/>
    </row>
    <row r="438" spans="1:7" s="6" customFormat="1" x14ac:dyDescent="0.3">
      <c r="A438" s="2"/>
      <c r="G438" s="88"/>
    </row>
    <row r="439" spans="1:7" s="6" customFormat="1" x14ac:dyDescent="0.3">
      <c r="A439" s="2"/>
      <c r="G439" s="88"/>
    </row>
    <row r="440" spans="1:7" s="6" customFormat="1" x14ac:dyDescent="0.3">
      <c r="A440" s="2"/>
      <c r="G440" s="88"/>
    </row>
    <row r="441" spans="1:7" s="6" customFormat="1" x14ac:dyDescent="0.3">
      <c r="A441" s="2"/>
      <c r="G441" s="88"/>
    </row>
    <row r="442" spans="1:7" s="6" customFormat="1" x14ac:dyDescent="0.3">
      <c r="A442" s="2"/>
      <c r="G442" s="88"/>
    </row>
    <row r="443" spans="1:7" s="6" customFormat="1" x14ac:dyDescent="0.3">
      <c r="A443" s="2"/>
      <c r="G443" s="88"/>
    </row>
    <row r="444" spans="1:7" s="6" customFormat="1" x14ac:dyDescent="0.3">
      <c r="A444" s="2"/>
      <c r="G444" s="88"/>
    </row>
    <row r="445" spans="1:7" s="6" customFormat="1" x14ac:dyDescent="0.3">
      <c r="A445" s="2"/>
      <c r="G445" s="88"/>
    </row>
    <row r="446" spans="1:7" s="6" customFormat="1" x14ac:dyDescent="0.3">
      <c r="A446" s="2"/>
      <c r="G446" s="88"/>
    </row>
    <row r="447" spans="1:7" s="6" customFormat="1" x14ac:dyDescent="0.3">
      <c r="A447" s="2"/>
      <c r="G447" s="88"/>
    </row>
    <row r="448" spans="1:7" s="6" customFormat="1" x14ac:dyDescent="0.3">
      <c r="A448" s="2"/>
      <c r="G448" s="88"/>
    </row>
    <row r="449" spans="1:7" s="6" customFormat="1" x14ac:dyDescent="0.3">
      <c r="A449" s="2"/>
      <c r="G449" s="88"/>
    </row>
    <row r="450" spans="1:7" s="6" customFormat="1" x14ac:dyDescent="0.3">
      <c r="A450" s="2"/>
      <c r="G450" s="88"/>
    </row>
    <row r="451" spans="1:7" s="6" customFormat="1" x14ac:dyDescent="0.3">
      <c r="A451" s="2"/>
      <c r="G451" s="88"/>
    </row>
    <row r="452" spans="1:7" s="6" customFormat="1" x14ac:dyDescent="0.3">
      <c r="A452" s="2"/>
      <c r="G452" s="88"/>
    </row>
    <row r="453" spans="1:7" s="6" customFormat="1" x14ac:dyDescent="0.3">
      <c r="A453" s="2"/>
      <c r="G453" s="88"/>
    </row>
    <row r="454" spans="1:7" s="6" customFormat="1" x14ac:dyDescent="0.3">
      <c r="A454" s="2"/>
      <c r="G454" s="88"/>
    </row>
    <row r="455" spans="1:7" s="6" customFormat="1" x14ac:dyDescent="0.3">
      <c r="A455" s="2"/>
      <c r="G455" s="88"/>
    </row>
    <row r="456" spans="1:7" s="6" customFormat="1" x14ac:dyDescent="0.3">
      <c r="A456" s="2"/>
      <c r="G456" s="88"/>
    </row>
    <row r="457" spans="1:7" s="6" customFormat="1" x14ac:dyDescent="0.3">
      <c r="G457" s="88"/>
    </row>
    <row r="458" spans="1:7" s="6" customFormat="1" x14ac:dyDescent="0.3">
      <c r="G458" s="88"/>
    </row>
    <row r="459" spans="1:7" s="6" customFormat="1" x14ac:dyDescent="0.3">
      <c r="G459" s="88"/>
    </row>
    <row r="460" spans="1:7" s="6" customFormat="1" x14ac:dyDescent="0.3">
      <c r="G460" s="88"/>
    </row>
    <row r="461" spans="1:7" s="6" customFormat="1" x14ac:dyDescent="0.3">
      <c r="G461" s="88"/>
    </row>
    <row r="462" spans="1:7" s="6" customFormat="1" x14ac:dyDescent="0.3">
      <c r="G462" s="88"/>
    </row>
    <row r="463" spans="1:7" s="6" customFormat="1" x14ac:dyDescent="0.3">
      <c r="G463" s="88"/>
    </row>
    <row r="464" spans="1:7" s="6" customFormat="1" x14ac:dyDescent="0.3">
      <c r="G464" s="88"/>
    </row>
    <row r="465" spans="7:7" s="6" customFormat="1" x14ac:dyDescent="0.3">
      <c r="G465" s="88"/>
    </row>
    <row r="466" spans="7:7" s="6" customFormat="1" x14ac:dyDescent="0.3">
      <c r="G466" s="88"/>
    </row>
    <row r="467" spans="7:7" s="6" customFormat="1" x14ac:dyDescent="0.3">
      <c r="G467" s="88"/>
    </row>
    <row r="468" spans="7:7" s="6" customFormat="1" x14ac:dyDescent="0.3">
      <c r="G468" s="88"/>
    </row>
    <row r="469" spans="7:7" s="6" customFormat="1" x14ac:dyDescent="0.3">
      <c r="G469" s="88"/>
    </row>
    <row r="470" spans="7:7" s="6" customFormat="1" x14ac:dyDescent="0.3">
      <c r="G470" s="88"/>
    </row>
    <row r="471" spans="7:7" s="6" customFormat="1" x14ac:dyDescent="0.3">
      <c r="G471" s="88"/>
    </row>
    <row r="472" spans="7:7" s="6" customFormat="1" x14ac:dyDescent="0.3">
      <c r="G472" s="88"/>
    </row>
    <row r="473" spans="7:7" s="6" customFormat="1" x14ac:dyDescent="0.3">
      <c r="G473" s="88"/>
    </row>
    <row r="474" spans="7:7" s="6" customFormat="1" x14ac:dyDescent="0.3">
      <c r="G474" s="88"/>
    </row>
    <row r="475" spans="7:7" s="6" customFormat="1" x14ac:dyDescent="0.3">
      <c r="G475" s="88"/>
    </row>
    <row r="476" spans="7:7" s="6" customFormat="1" x14ac:dyDescent="0.3">
      <c r="G476" s="88"/>
    </row>
    <row r="477" spans="7:7" s="6" customFormat="1" x14ac:dyDescent="0.3">
      <c r="G477" s="88"/>
    </row>
    <row r="478" spans="7:7" s="6" customFormat="1" x14ac:dyDescent="0.3">
      <c r="G478" s="88"/>
    </row>
    <row r="479" spans="7:7" s="6" customFormat="1" x14ac:dyDescent="0.3">
      <c r="G479" s="88"/>
    </row>
    <row r="480" spans="7:7" s="6" customFormat="1" x14ac:dyDescent="0.3">
      <c r="G480" s="88"/>
    </row>
    <row r="481" spans="7:7" s="6" customFormat="1" x14ac:dyDescent="0.3">
      <c r="G481" s="88"/>
    </row>
    <row r="482" spans="7:7" s="6" customFormat="1" x14ac:dyDescent="0.3">
      <c r="G482" s="88"/>
    </row>
    <row r="483" spans="7:7" s="6" customFormat="1" x14ac:dyDescent="0.3">
      <c r="G483" s="88"/>
    </row>
    <row r="484" spans="7:7" s="6" customFormat="1" x14ac:dyDescent="0.3">
      <c r="G484" s="88"/>
    </row>
    <row r="485" spans="7:7" s="6" customFormat="1" x14ac:dyDescent="0.3">
      <c r="G485" s="88"/>
    </row>
    <row r="486" spans="7:7" s="6" customFormat="1" x14ac:dyDescent="0.3">
      <c r="G486" s="88"/>
    </row>
    <row r="487" spans="7:7" s="6" customFormat="1" x14ac:dyDescent="0.3">
      <c r="G487" s="88"/>
    </row>
    <row r="488" spans="7:7" s="6" customFormat="1" x14ac:dyDescent="0.3">
      <c r="G488" s="88"/>
    </row>
    <row r="489" spans="7:7" s="6" customFormat="1" x14ac:dyDescent="0.3">
      <c r="G489" s="88"/>
    </row>
    <row r="490" spans="7:7" s="6" customFormat="1" x14ac:dyDescent="0.3">
      <c r="G490" s="88"/>
    </row>
    <row r="491" spans="7:7" s="6" customFormat="1" x14ac:dyDescent="0.3">
      <c r="G491" s="88"/>
    </row>
    <row r="492" spans="7:7" s="6" customFormat="1" x14ac:dyDescent="0.3">
      <c r="G492" s="88"/>
    </row>
    <row r="493" spans="7:7" s="6" customFormat="1" x14ac:dyDescent="0.3">
      <c r="G493" s="88"/>
    </row>
    <row r="494" spans="7:7" s="6" customFormat="1" x14ac:dyDescent="0.3">
      <c r="G494" s="88"/>
    </row>
    <row r="495" spans="7:7" s="6" customFormat="1" x14ac:dyDescent="0.3">
      <c r="G495" s="88"/>
    </row>
    <row r="496" spans="7:7" s="6" customFormat="1" x14ac:dyDescent="0.3">
      <c r="G496" s="88"/>
    </row>
    <row r="497" spans="1:10" s="6" customFormat="1" x14ac:dyDescent="0.3">
      <c r="G497" s="88"/>
    </row>
    <row r="498" spans="1:10" s="6" customFormat="1" x14ac:dyDescent="0.3">
      <c r="G498" s="88"/>
    </row>
    <row r="499" spans="1:10" s="6" customFormat="1" x14ac:dyDescent="0.3">
      <c r="G499" s="88"/>
    </row>
    <row r="500" spans="1:10" s="6" customFormat="1" x14ac:dyDescent="0.3">
      <c r="G500" s="88"/>
    </row>
    <row r="501" spans="1:10" s="6" customFormat="1" x14ac:dyDescent="0.3">
      <c r="G501" s="88"/>
    </row>
    <row r="502" spans="1:10" s="6" customFormat="1" x14ac:dyDescent="0.3">
      <c r="G502" s="88"/>
    </row>
    <row r="503" spans="1:10" s="6" customFormat="1" x14ac:dyDescent="0.3">
      <c r="G503" s="88"/>
    </row>
    <row r="504" spans="1:10" s="6" customFormat="1" x14ac:dyDescent="0.3">
      <c r="G504" s="88"/>
    </row>
    <row r="505" spans="1:10" s="6" customFormat="1" x14ac:dyDescent="0.3">
      <c r="G505" s="88"/>
    </row>
    <row r="506" spans="1:10" s="6" customFormat="1" x14ac:dyDescent="0.3">
      <c r="G506" s="88"/>
    </row>
    <row r="507" spans="1:10" s="6" customFormat="1" x14ac:dyDescent="0.3">
      <c r="G507" s="88"/>
    </row>
    <row r="508" spans="1:10" s="6" customFormat="1" x14ac:dyDescent="0.3">
      <c r="G508" s="88"/>
    </row>
    <row r="509" spans="1:10" s="6" customFormat="1" x14ac:dyDescent="0.3">
      <c r="G509" s="88"/>
    </row>
    <row r="510" spans="1:10" x14ac:dyDescent="0.3">
      <c r="A510" s="6"/>
      <c r="B510" s="6"/>
      <c r="C510" s="16"/>
      <c r="D510" s="16"/>
      <c r="E510" s="16"/>
      <c r="F510" s="16"/>
      <c r="G510" s="96"/>
      <c r="H510" s="6"/>
      <c r="I510" s="6"/>
      <c r="J510" s="6"/>
    </row>
    <row r="511" spans="1:10" x14ac:dyDescent="0.3">
      <c r="A511" s="6"/>
      <c r="B511" s="6"/>
      <c r="C511" s="16"/>
      <c r="D511" s="16"/>
      <c r="E511" s="16"/>
      <c r="F511" s="16"/>
      <c r="G511" s="96"/>
      <c r="H511" s="6"/>
      <c r="I511" s="6"/>
      <c r="J511" s="6"/>
    </row>
    <row r="512" spans="1:10" x14ac:dyDescent="0.3">
      <c r="A512" s="6"/>
      <c r="B512" s="6"/>
      <c r="C512" s="16"/>
      <c r="D512" s="16"/>
      <c r="E512" s="16"/>
      <c r="F512" s="16"/>
      <c r="G512" s="96"/>
      <c r="H512" s="6"/>
      <c r="I512" s="6"/>
      <c r="J512" s="6"/>
    </row>
    <row r="513" spans="1:10" x14ac:dyDescent="0.3">
      <c r="A513" s="6"/>
      <c r="B513" s="6"/>
      <c r="C513" s="6"/>
      <c r="D513" s="6"/>
      <c r="E513" s="6"/>
      <c r="F513" s="6"/>
      <c r="H513" s="6"/>
      <c r="I513" s="6"/>
      <c r="J513" s="6"/>
    </row>
    <row r="514" spans="1:10" x14ac:dyDescent="0.3">
      <c r="A514" s="6"/>
      <c r="B514" s="6"/>
      <c r="C514" s="6"/>
      <c r="D514" s="6"/>
      <c r="E514" s="6"/>
      <c r="F514" s="6"/>
      <c r="H514" s="6"/>
      <c r="I514" s="6"/>
      <c r="J514" s="6"/>
    </row>
  </sheetData>
  <autoFilter ref="A17:K306" xr:uid="{4279D03E-B021-4D5F-9BF4-91C594659B40}">
    <filterColumn colId="2" showButton="0"/>
  </autoFilter>
  <mergeCells count="129">
    <mergeCell ref="A341:I342"/>
    <mergeCell ref="A16:C16"/>
    <mergeCell ref="I17:I18"/>
    <mergeCell ref="C53:D53"/>
    <mergeCell ref="A52:B52"/>
    <mergeCell ref="A54:B54"/>
    <mergeCell ref="C54:E54"/>
    <mergeCell ref="C17:D17"/>
    <mergeCell ref="B17:B18"/>
    <mergeCell ref="A17:A18"/>
    <mergeCell ref="E17:E18"/>
    <mergeCell ref="D100:F100"/>
    <mergeCell ref="I59:I60"/>
    <mergeCell ref="A136:B136"/>
    <mergeCell ref="C137:D137"/>
    <mergeCell ref="A138:B138"/>
    <mergeCell ref="C138:E138"/>
    <mergeCell ref="A139:B139"/>
    <mergeCell ref="H100:K100"/>
    <mergeCell ref="A101:A102"/>
    <mergeCell ref="B101:B102"/>
    <mergeCell ref="C101:D101"/>
    <mergeCell ref="E101:E102"/>
    <mergeCell ref="F101:F102"/>
    <mergeCell ref="A5:F6"/>
    <mergeCell ref="A4:F4"/>
    <mergeCell ref="A7:F7"/>
    <mergeCell ref="A10:F11"/>
    <mergeCell ref="F17:F18"/>
    <mergeCell ref="D16:F16"/>
    <mergeCell ref="A8:F8"/>
    <mergeCell ref="A339:I340"/>
    <mergeCell ref="A313:C313"/>
    <mergeCell ref="A311:E311"/>
    <mergeCell ref="A12:F13"/>
    <mergeCell ref="H16:K16"/>
    <mergeCell ref="K17:K18"/>
    <mergeCell ref="H17:H18"/>
    <mergeCell ref="J17:J18"/>
    <mergeCell ref="A55:B55"/>
    <mergeCell ref="A58:C58"/>
    <mergeCell ref="D58:F58"/>
    <mergeCell ref="H58:K58"/>
    <mergeCell ref="A59:A60"/>
    <mergeCell ref="A96:B96"/>
    <mergeCell ref="C96:E96"/>
    <mergeCell ref="A97:B97"/>
    <mergeCell ref="A100:C100"/>
    <mergeCell ref="J59:J60"/>
    <mergeCell ref="K59:K60"/>
    <mergeCell ref="A94:B94"/>
    <mergeCell ref="C95:D95"/>
    <mergeCell ref="B59:B60"/>
    <mergeCell ref="C59:D59"/>
    <mergeCell ref="E59:E60"/>
    <mergeCell ref="F59:F60"/>
    <mergeCell ref="H59:H60"/>
    <mergeCell ref="H101:H102"/>
    <mergeCell ref="I101:I102"/>
    <mergeCell ref="J101:J102"/>
    <mergeCell ref="K101:K102"/>
    <mergeCell ref="A178:B178"/>
    <mergeCell ref="C179:D179"/>
    <mergeCell ref="A180:B180"/>
    <mergeCell ref="C180:E180"/>
    <mergeCell ref="A181:B181"/>
    <mergeCell ref="A142:C142"/>
    <mergeCell ref="D142:F142"/>
    <mergeCell ref="H142:K142"/>
    <mergeCell ref="A143:A144"/>
    <mergeCell ref="B143:B144"/>
    <mergeCell ref="C143:D143"/>
    <mergeCell ref="E143:E144"/>
    <mergeCell ref="F143:F144"/>
    <mergeCell ref="H143:H144"/>
    <mergeCell ref="I143:I144"/>
    <mergeCell ref="J143:J144"/>
    <mergeCell ref="K143:K144"/>
    <mergeCell ref="A220:B220"/>
    <mergeCell ref="C221:D221"/>
    <mergeCell ref="A222:B222"/>
    <mergeCell ref="C222:E222"/>
    <mergeCell ref="A223:B223"/>
    <mergeCell ref="A184:C184"/>
    <mergeCell ref="D184:F184"/>
    <mergeCell ref="H184:K184"/>
    <mergeCell ref="A185:A186"/>
    <mergeCell ref="B185:B186"/>
    <mergeCell ref="C185:D185"/>
    <mergeCell ref="E185:E186"/>
    <mergeCell ref="F185:F186"/>
    <mergeCell ref="H185:H186"/>
    <mergeCell ref="I185:I186"/>
    <mergeCell ref="J185:J186"/>
    <mergeCell ref="K185:K186"/>
    <mergeCell ref="A262:B262"/>
    <mergeCell ref="C263:D263"/>
    <mergeCell ref="A264:B264"/>
    <mergeCell ref="C264:E264"/>
    <mergeCell ref="A265:B265"/>
    <mergeCell ref="A226:C226"/>
    <mergeCell ref="D226:F226"/>
    <mergeCell ref="H226:K226"/>
    <mergeCell ref="A227:A228"/>
    <mergeCell ref="B227:B228"/>
    <mergeCell ref="C227:D227"/>
    <mergeCell ref="E227:E228"/>
    <mergeCell ref="F227:F228"/>
    <mergeCell ref="H227:H228"/>
    <mergeCell ref="I227:I228"/>
    <mergeCell ref="J227:J228"/>
    <mergeCell ref="K227:K228"/>
    <mergeCell ref="A304:B304"/>
    <mergeCell ref="C305:D305"/>
    <mergeCell ref="A306:B306"/>
    <mergeCell ref="C306:E306"/>
    <mergeCell ref="A307:B307"/>
    <mergeCell ref="A268:C268"/>
    <mergeCell ref="D268:F268"/>
    <mergeCell ref="H268:K268"/>
    <mergeCell ref="A269:A270"/>
    <mergeCell ref="B269:B270"/>
    <mergeCell ref="C269:D269"/>
    <mergeCell ref="E269:E270"/>
    <mergeCell ref="F269:F270"/>
    <mergeCell ref="H269:H270"/>
    <mergeCell ref="I269:I270"/>
    <mergeCell ref="J269:J270"/>
    <mergeCell ref="K269:K270"/>
  </mergeCells>
  <hyperlinks>
    <hyperlink ref="A341" r:id="rId1" display="mailto:standards.qualifications@citb.co.uk" xr:uid="{00000000-0004-0000-0000-000000000000}"/>
  </hyperlinks>
  <pageMargins left="0.70866141732283472" right="0.70866141732283472" top="0.39370078740157483" bottom="0.39370078740157483" header="0.31496062992125984" footer="0.31496062992125984"/>
  <pageSetup paperSize="9" scale="65" fitToHeight="0" orientation="landscape" r:id="rId2"/>
  <rowBreaks count="1" manualBreakCount="1">
    <brk id="322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8C7C4246675A48983393C5D23FFCFC" ma:contentTypeVersion="14" ma:contentTypeDescription="Create a new document." ma:contentTypeScope="" ma:versionID="76679274e43eac5d46bf3156e2ed7632">
  <xsd:schema xmlns:xsd="http://www.w3.org/2001/XMLSchema" xmlns:xs="http://www.w3.org/2001/XMLSchema" xmlns:p="http://schemas.microsoft.com/office/2006/metadata/properties" xmlns:ns2="f719decc-5758-44f9-97d9-d1447a9bb81d" xmlns:ns3="1791bac4-7482-40ad-8f4b-de60d1eb27de" xmlns:ns4="1e743f84-b2a2-4b9d-b83e-c8c7ed0ccd0e" targetNamespace="http://schemas.microsoft.com/office/2006/metadata/properties" ma:root="true" ma:fieldsID="f8458f2a1d4102b5c4a2a35262bb319e" ns2:_="" ns3:_="" ns4:_="">
    <xsd:import namespace="f719decc-5758-44f9-97d9-d1447a9bb81d"/>
    <xsd:import namespace="1791bac4-7482-40ad-8f4b-de60d1eb27de"/>
    <xsd:import namespace="1e743f84-b2a2-4b9d-b83e-c8c7ed0ccd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Occupation_x0020_Titl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Information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9decc-5758-44f9-97d9-d1447a9bb81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91bac4-7482-40ad-8f4b-de60d1eb27de" elementFormDefault="qualified">
    <xsd:import namespace="http://schemas.microsoft.com/office/2006/documentManagement/types"/>
    <xsd:import namespace="http://schemas.microsoft.com/office/infopath/2007/PartnerControls"/>
    <xsd:element name="Occupation_x0020_Title" ma:index="11" nillable="true" ma:displayName="Occupation Title" ma:description="Old files (J MacIver) still needed for reference." ma:format="Dropdown" ma:internalName="Occupation_x0020_Title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Information" ma:index="16" nillable="true" ma:displayName="Information" ma:description="NVQ Structure and&#10;TQT form" ma:format="Dropdown" ma:internalName="Information">
      <xsd:simpleType>
        <xsd:restriction base="dms:Text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743f84-b2a2-4b9d-b83e-c8c7ed0ccd0e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 xmlns="1791bac4-7482-40ad-8f4b-de60d1eb27de" xsi:nil="true"/>
    <Occupation_x0020_Title xmlns="1791bac4-7482-40ad-8f4b-de60d1eb27de" xsi:nil="true"/>
    <SharedWithUsers xmlns="1e743f84-b2a2-4b9d-b83e-c8c7ed0ccd0e">
      <UserInfo>
        <DisplayName/>
        <AccountId xsi:nil="true"/>
        <AccountType/>
      </UserInfo>
    </SharedWithUsers>
    <_dlc_DocId xmlns="f719decc-5758-44f9-97d9-d1447a9bb81d">APP18032516--137439871-26458</_dlc_DocId>
    <_dlc_DocIdUrl xmlns="f719decc-5758-44f9-97d9-d1447a9bb81d">
      <Url>https://citb.sharepoint.com/sites/ApprntcshpsStndrdsQlfctns/PubStds/_layouts/15/DocIdRedir.aspx?ID=APP18032516--137439871-26458</Url>
      <Description>APP18032516--137439871-26458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F79E7D-D866-46D8-AD9B-C2CA4D7AC1F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5644962-2AC7-4499-98CF-8C295177C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19decc-5758-44f9-97d9-d1447a9bb81d"/>
    <ds:schemaRef ds:uri="1791bac4-7482-40ad-8f4b-de60d1eb27de"/>
    <ds:schemaRef ds:uri="1e743f84-b2a2-4b9d-b83e-c8c7ed0ccd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9BCDEB-0461-4F0C-801D-8E9263508DEB}">
  <ds:schemaRefs>
    <ds:schemaRef ds:uri="http://schemas.microsoft.com/office/2006/metadata/properties"/>
    <ds:schemaRef ds:uri="http://schemas.microsoft.com/office/infopath/2007/PartnerControls"/>
    <ds:schemaRef ds:uri="1791bac4-7482-40ad-8f4b-de60d1eb27de"/>
    <ds:schemaRef ds:uri="1e743f84-b2a2-4b9d-b83e-c8c7ed0ccd0e"/>
    <ds:schemaRef ds:uri="f719decc-5758-44f9-97d9-d1447a9bb81d"/>
  </ds:schemaRefs>
</ds:datastoreItem>
</file>

<file path=customXml/itemProps4.xml><?xml version="1.0" encoding="utf-8"?>
<ds:datastoreItem xmlns:ds="http://schemas.openxmlformats.org/officeDocument/2006/customXml" ds:itemID="{9ECE922F-778C-4985-B0E8-0D3BEE138D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L6 CSM</vt:lpstr>
      <vt:lpstr>'L6 CSM'!Print_Area</vt:lpstr>
    </vt:vector>
  </TitlesOfParts>
  <Manager/>
  <Company>CITB-ConstructionSkills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Lintott</dc:creator>
  <cp:keywords/>
  <dc:description/>
  <cp:lastModifiedBy>Jessica Marston</cp:lastModifiedBy>
  <cp:revision/>
  <dcterms:created xsi:type="dcterms:W3CDTF">2016-06-21T13:42:11Z</dcterms:created>
  <dcterms:modified xsi:type="dcterms:W3CDTF">2021-08-12T12:13:47Z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0x010100CC8C7C4246675A48983393C5D23FFCFC</vt:lpwstr>
  </property>
  <property fmtid="{D5CDD505-2E9C-101B-9397-08002B2CF9AE}" pid="3" name="_dlc_DocIdItemGuid">
    <vt:lpwstr>cc11111d-68cf-4316-b846-172a2874b033</vt:lpwstr>
  </property>
  <property fmtid="{D5CDD505-2E9C-101B-9397-08002B2CF9AE}" pid="4" name="Order">
    <vt:r8>1356200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